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. Kiss Mariann\Downloads\"/>
    </mc:Choice>
  </mc:AlternateContent>
  <bookViews>
    <workbookView xWindow="0" yWindow="0" windowWidth="38360" windowHeight="11340"/>
  </bookViews>
  <sheets>
    <sheet name="Nappal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89" i="1" l="1"/>
  <c r="D113" i="1" l="1"/>
  <c r="D108" i="1"/>
  <c r="D103" i="1"/>
  <c r="D102" i="1" s="1"/>
  <c r="D98" i="1"/>
  <c r="D97" i="1" l="1"/>
  <c r="G27" i="1"/>
  <c r="G50" i="1" l="1"/>
  <c r="G59" i="1"/>
  <c r="G67" i="1"/>
  <c r="E44" i="1" l="1"/>
  <c r="F44" i="1"/>
  <c r="G44" i="1"/>
  <c r="E35" i="1" l="1"/>
  <c r="F35" i="1"/>
  <c r="G35" i="1"/>
  <c r="G69" i="1" l="1"/>
  <c r="F69" i="1"/>
  <c r="E69" i="1"/>
  <c r="G68" i="1"/>
  <c r="F68" i="1"/>
  <c r="E68" i="1"/>
  <c r="F67" i="1"/>
  <c r="E67" i="1"/>
  <c r="G66" i="1"/>
  <c r="F66" i="1"/>
  <c r="E66" i="1"/>
  <c r="G65" i="1"/>
  <c r="F65" i="1"/>
  <c r="E65" i="1"/>
  <c r="G64" i="1"/>
  <c r="F64" i="1"/>
  <c r="E64" i="1"/>
  <c r="G63" i="1"/>
  <c r="F63" i="1"/>
  <c r="E63" i="1"/>
  <c r="AP62" i="1"/>
  <c r="AO62" i="1"/>
  <c r="AN62" i="1"/>
  <c r="AM62" i="1"/>
  <c r="AL62" i="1"/>
  <c r="AK62" i="1"/>
  <c r="AJ62" i="1"/>
  <c r="AI62" i="1"/>
  <c r="AH62" i="1"/>
  <c r="AG62" i="1"/>
  <c r="AF62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AP54" i="1"/>
  <c r="AO54" i="1"/>
  <c r="AN54" i="1"/>
  <c r="AM54" i="1"/>
  <c r="AL54" i="1"/>
  <c r="AK54" i="1"/>
  <c r="AJ54" i="1"/>
  <c r="AI54" i="1"/>
  <c r="AH54" i="1"/>
  <c r="AG54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E60" i="1"/>
  <c r="F60" i="1"/>
  <c r="G60" i="1"/>
  <c r="E61" i="1"/>
  <c r="F61" i="1"/>
  <c r="G61" i="1"/>
  <c r="F62" i="1" l="1"/>
  <c r="G62" i="1"/>
  <c r="E62" i="1"/>
  <c r="AO46" i="1"/>
  <c r="AJ46" i="1"/>
  <c r="AE46" i="1"/>
  <c r="Z46" i="1"/>
  <c r="U46" i="1"/>
  <c r="P46" i="1"/>
  <c r="K46" i="1"/>
  <c r="G29" i="1"/>
  <c r="F29" i="1"/>
  <c r="E29" i="1"/>
  <c r="G28" i="1"/>
  <c r="F28" i="1"/>
  <c r="E28" i="1"/>
  <c r="G30" i="1"/>
  <c r="F30" i="1"/>
  <c r="E30" i="1"/>
  <c r="G26" i="1" l="1"/>
  <c r="F26" i="1"/>
  <c r="E26" i="1"/>
  <c r="F59" i="1" l="1"/>
  <c r="E59" i="1"/>
  <c r="G58" i="1"/>
  <c r="F58" i="1"/>
  <c r="E58" i="1"/>
  <c r="G57" i="1"/>
  <c r="F57" i="1"/>
  <c r="E57" i="1"/>
  <c r="G56" i="1"/>
  <c r="F56" i="1"/>
  <c r="E56" i="1"/>
  <c r="G52" i="1"/>
  <c r="F52" i="1"/>
  <c r="E52" i="1"/>
  <c r="G51" i="1"/>
  <c r="F51" i="1"/>
  <c r="E51" i="1"/>
  <c r="F50" i="1"/>
  <c r="E50" i="1"/>
  <c r="G49" i="1"/>
  <c r="F49" i="1"/>
  <c r="E49" i="1"/>
  <c r="G48" i="1"/>
  <c r="F48" i="1"/>
  <c r="E48" i="1"/>
  <c r="AP7" i="1"/>
  <c r="AO7" i="1"/>
  <c r="AN7" i="1"/>
  <c r="AM7" i="1"/>
  <c r="AL7" i="1"/>
  <c r="AK7" i="1"/>
  <c r="AJ7" i="1"/>
  <c r="AI7" i="1"/>
  <c r="AH7" i="1"/>
  <c r="AG7" i="1"/>
  <c r="AF7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AP17" i="1"/>
  <c r="AO17" i="1"/>
  <c r="AN17" i="1"/>
  <c r="AM17" i="1"/>
  <c r="AL17" i="1"/>
  <c r="AK17" i="1"/>
  <c r="AJ17" i="1"/>
  <c r="AI17" i="1"/>
  <c r="AH17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AP46" i="1"/>
  <c r="AN46" i="1"/>
  <c r="AM46" i="1"/>
  <c r="AL46" i="1"/>
  <c r="AK46" i="1"/>
  <c r="AI46" i="1"/>
  <c r="AH46" i="1"/>
  <c r="AG46" i="1"/>
  <c r="AF46" i="1"/>
  <c r="AD46" i="1"/>
  <c r="AC46" i="1"/>
  <c r="AB46" i="1"/>
  <c r="AA46" i="1"/>
  <c r="Y46" i="1"/>
  <c r="X46" i="1"/>
  <c r="W46" i="1"/>
  <c r="V46" i="1"/>
  <c r="T46" i="1"/>
  <c r="S46" i="1"/>
  <c r="R46" i="1"/>
  <c r="Q46" i="1"/>
  <c r="O46" i="1"/>
  <c r="N46" i="1"/>
  <c r="M46" i="1"/>
  <c r="L46" i="1"/>
  <c r="J46" i="1"/>
  <c r="I46" i="1"/>
  <c r="H46" i="1"/>
  <c r="AP45" i="1"/>
  <c r="AO45" i="1"/>
  <c r="AN45" i="1"/>
  <c r="AM45" i="1"/>
  <c r="AL45" i="1"/>
  <c r="AK45" i="1"/>
  <c r="AJ45" i="1"/>
  <c r="AI45" i="1"/>
  <c r="AH45" i="1"/>
  <c r="AG45" i="1"/>
  <c r="AF45" i="1"/>
  <c r="AE45" i="1"/>
  <c r="AD45" i="1"/>
  <c r="AC45" i="1"/>
  <c r="AB45" i="1"/>
  <c r="AA45" i="1"/>
  <c r="Z45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J45" i="1"/>
  <c r="K45" i="1"/>
  <c r="I45" i="1"/>
  <c r="H45" i="1"/>
  <c r="AP70" i="1"/>
  <c r="AO70" i="1"/>
  <c r="AN70" i="1"/>
  <c r="AM70" i="1"/>
  <c r="AL70" i="1"/>
  <c r="AK70" i="1"/>
  <c r="AJ70" i="1"/>
  <c r="AI70" i="1"/>
  <c r="AH70" i="1"/>
  <c r="AG70" i="1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AP75" i="1"/>
  <c r="AO75" i="1"/>
  <c r="AN75" i="1"/>
  <c r="AM75" i="1"/>
  <c r="AL75" i="1"/>
  <c r="AF75" i="1"/>
  <c r="AE75" i="1"/>
  <c r="AD75" i="1"/>
  <c r="AC75" i="1"/>
  <c r="AB75" i="1"/>
  <c r="AA75" i="1"/>
  <c r="Z75" i="1"/>
  <c r="Y75" i="1"/>
  <c r="X75" i="1"/>
  <c r="W75" i="1"/>
  <c r="V75" i="1"/>
  <c r="U75" i="1"/>
  <c r="T75" i="1"/>
  <c r="S75" i="1"/>
  <c r="R75" i="1"/>
  <c r="Q75" i="1"/>
  <c r="P75" i="1"/>
  <c r="O75" i="1"/>
  <c r="N75" i="1"/>
  <c r="M75" i="1"/>
  <c r="G82" i="1"/>
  <c r="F82" i="1"/>
  <c r="E82" i="1"/>
  <c r="G81" i="1"/>
  <c r="F81" i="1"/>
  <c r="E81" i="1"/>
  <c r="G80" i="1"/>
  <c r="F80" i="1"/>
  <c r="E80" i="1"/>
  <c r="G79" i="1"/>
  <c r="F79" i="1"/>
  <c r="E79" i="1"/>
  <c r="G78" i="1"/>
  <c r="F78" i="1"/>
  <c r="E78" i="1"/>
  <c r="G77" i="1"/>
  <c r="F77" i="1"/>
  <c r="E77" i="1"/>
  <c r="G74" i="1"/>
  <c r="F74" i="1"/>
  <c r="E74" i="1"/>
  <c r="G73" i="1"/>
  <c r="F73" i="1"/>
  <c r="E73" i="1"/>
  <c r="G72" i="1"/>
  <c r="F72" i="1"/>
  <c r="E72" i="1"/>
  <c r="G53" i="1"/>
  <c r="F53" i="1"/>
  <c r="E53" i="1"/>
  <c r="G43" i="1"/>
  <c r="F43" i="1"/>
  <c r="E43" i="1"/>
  <c r="G42" i="1"/>
  <c r="F42" i="1"/>
  <c r="E42" i="1"/>
  <c r="G41" i="1"/>
  <c r="F41" i="1"/>
  <c r="E41" i="1"/>
  <c r="G40" i="1"/>
  <c r="F40" i="1"/>
  <c r="E40" i="1"/>
  <c r="G39" i="1"/>
  <c r="F39" i="1"/>
  <c r="E39" i="1"/>
  <c r="G38" i="1"/>
  <c r="F38" i="1"/>
  <c r="E38" i="1"/>
  <c r="G37" i="1"/>
  <c r="F37" i="1"/>
  <c r="E37" i="1"/>
  <c r="G36" i="1"/>
  <c r="F36" i="1"/>
  <c r="E36" i="1"/>
  <c r="G34" i="1"/>
  <c r="F34" i="1"/>
  <c r="E34" i="1"/>
  <c r="G33" i="1"/>
  <c r="F33" i="1"/>
  <c r="E33" i="1"/>
  <c r="G32" i="1"/>
  <c r="F32" i="1"/>
  <c r="E32" i="1"/>
  <c r="G31" i="1"/>
  <c r="F31" i="1"/>
  <c r="E31" i="1"/>
  <c r="F27" i="1"/>
  <c r="E27" i="1"/>
  <c r="G23" i="1"/>
  <c r="F23" i="1"/>
  <c r="E23" i="1"/>
  <c r="G22" i="1"/>
  <c r="F22" i="1"/>
  <c r="E22" i="1"/>
  <c r="G21" i="1"/>
  <c r="F21" i="1"/>
  <c r="E21" i="1"/>
  <c r="G20" i="1"/>
  <c r="F20" i="1"/>
  <c r="E20" i="1"/>
  <c r="G19" i="1"/>
  <c r="F19" i="1"/>
  <c r="E19" i="1"/>
  <c r="G18" i="1"/>
  <c r="F18" i="1"/>
  <c r="E18" i="1"/>
  <c r="G16" i="1"/>
  <c r="F16" i="1"/>
  <c r="E16" i="1"/>
  <c r="G15" i="1"/>
  <c r="F15" i="1"/>
  <c r="E15" i="1"/>
  <c r="G14" i="1"/>
  <c r="F14" i="1"/>
  <c r="E14" i="1"/>
  <c r="G13" i="1"/>
  <c r="F13" i="1"/>
  <c r="E13" i="1"/>
  <c r="G12" i="1"/>
  <c r="F12" i="1"/>
  <c r="E12" i="1"/>
  <c r="G11" i="1"/>
  <c r="F11" i="1"/>
  <c r="E11" i="1"/>
  <c r="G10" i="1"/>
  <c r="F10" i="1"/>
  <c r="E10" i="1"/>
  <c r="G9" i="1"/>
  <c r="F9" i="1"/>
  <c r="E9" i="1"/>
  <c r="G76" i="1"/>
  <c r="F76" i="1"/>
  <c r="E76" i="1"/>
  <c r="E71" i="1"/>
  <c r="F71" i="1"/>
  <c r="G71" i="1"/>
  <c r="G55" i="1"/>
  <c r="F55" i="1"/>
  <c r="E55" i="1"/>
  <c r="G47" i="1"/>
  <c r="F47" i="1"/>
  <c r="E47" i="1"/>
  <c r="G25" i="1"/>
  <c r="F25" i="1"/>
  <c r="E25" i="1"/>
  <c r="U86" i="1" l="1"/>
  <c r="U87" i="1"/>
  <c r="U85" i="1"/>
  <c r="U88" i="1"/>
  <c r="AO86" i="1"/>
  <c r="AO88" i="1"/>
  <c r="AO87" i="1"/>
  <c r="AO85" i="1"/>
  <c r="Z86" i="1"/>
  <c r="Z88" i="1"/>
  <c r="Z85" i="1"/>
  <c r="Z87" i="1"/>
  <c r="P86" i="1"/>
  <c r="P88" i="1"/>
  <c r="P85" i="1"/>
  <c r="P87" i="1"/>
  <c r="AE86" i="1"/>
  <c r="AE87" i="1"/>
  <c r="AE85" i="1"/>
  <c r="AE88" i="1"/>
  <c r="E54" i="1"/>
  <c r="E45" i="1" s="1"/>
  <c r="F54" i="1"/>
  <c r="F45" i="1" s="1"/>
  <c r="G54" i="1"/>
  <c r="G45" i="1" s="1"/>
  <c r="V83" i="1"/>
  <c r="R83" i="1"/>
  <c r="AM83" i="1"/>
  <c r="AN83" i="1"/>
  <c r="Z83" i="1"/>
  <c r="T83" i="1"/>
  <c r="AF83" i="1"/>
  <c r="AA83" i="1"/>
  <c r="AE83" i="1"/>
  <c r="AL83" i="1"/>
  <c r="Q83" i="1"/>
  <c r="Y83" i="1"/>
  <c r="AC83" i="1"/>
  <c r="AP83" i="1"/>
  <c r="AB83" i="1"/>
  <c r="P83" i="1"/>
  <c r="X83" i="1"/>
  <c r="O83" i="1"/>
  <c r="W83" i="1"/>
  <c r="S83" i="1"/>
  <c r="AD83" i="1"/>
  <c r="M83" i="1"/>
  <c r="U83" i="1"/>
  <c r="AO83" i="1"/>
  <c r="N83" i="1"/>
  <c r="G70" i="1"/>
  <c r="E70" i="1"/>
  <c r="E75" i="1"/>
  <c r="F75" i="1"/>
  <c r="F70" i="1"/>
  <c r="G75" i="1"/>
  <c r="G46" i="1"/>
  <c r="E46" i="1"/>
  <c r="F46" i="1"/>
  <c r="AL84" i="1" l="1"/>
  <c r="M84" i="1"/>
  <c r="R84" i="1"/>
  <c r="W84" i="1"/>
  <c r="AB84" i="1"/>
  <c r="AK75" i="1"/>
  <c r="AK83" i="1" s="1"/>
  <c r="AJ75" i="1"/>
  <c r="AI75" i="1"/>
  <c r="AI83" i="1" s="1"/>
  <c r="AH75" i="1"/>
  <c r="AH83" i="1" s="1"/>
  <c r="AG75" i="1"/>
  <c r="AG83" i="1" s="1"/>
  <c r="AJ86" i="1" l="1"/>
  <c r="AJ88" i="1"/>
  <c r="AJ87" i="1"/>
  <c r="AJ85" i="1"/>
  <c r="AG84" i="1"/>
  <c r="AJ83" i="1"/>
  <c r="L75" i="1"/>
  <c r="K75" i="1"/>
  <c r="J75" i="1"/>
  <c r="I75" i="1"/>
  <c r="H75" i="1"/>
  <c r="L70" i="1"/>
  <c r="K70" i="1"/>
  <c r="J70" i="1"/>
  <c r="I70" i="1"/>
  <c r="H70" i="1"/>
  <c r="K24" i="1" l="1"/>
  <c r="K17" i="1"/>
  <c r="L24" i="1"/>
  <c r="J24" i="1"/>
  <c r="I24" i="1"/>
  <c r="H24" i="1"/>
  <c r="L17" i="1"/>
  <c r="J17" i="1"/>
  <c r="I17" i="1"/>
  <c r="H17" i="1"/>
  <c r="F8" i="1" l="1"/>
  <c r="E8" i="1"/>
  <c r="E24" i="1" l="1"/>
  <c r="F24" i="1"/>
  <c r="F17" i="1"/>
  <c r="E17" i="1"/>
  <c r="E7" i="1"/>
  <c r="E83" i="1" l="1"/>
  <c r="K7" i="1"/>
  <c r="K85" i="1" l="1"/>
  <c r="K88" i="1"/>
  <c r="K86" i="1"/>
  <c r="K87" i="1"/>
  <c r="K83" i="1"/>
  <c r="I7" i="1"/>
  <c r="I83" i="1" s="1"/>
  <c r="J7" i="1"/>
  <c r="J83" i="1" s="1"/>
  <c r="L7" i="1"/>
  <c r="L83" i="1" s="1"/>
  <c r="H7" i="1"/>
  <c r="H83" i="1" s="1"/>
  <c r="H84" i="1" l="1"/>
  <c r="G24" i="1"/>
  <c r="G17" i="1"/>
  <c r="G8" i="1"/>
  <c r="F7" i="1"/>
  <c r="F83" i="1" s="1"/>
  <c r="E84" i="1" s="1"/>
  <c r="F89" i="1" l="1"/>
  <c r="E89" i="1"/>
  <c r="G7" i="1"/>
  <c r="G83" i="1" s="1"/>
</calcChain>
</file>

<file path=xl/sharedStrings.xml><?xml version="1.0" encoding="utf-8"?>
<sst xmlns="http://schemas.openxmlformats.org/spreadsheetml/2006/main" count="428" uniqueCount="245">
  <si>
    <t>Műszaki menedzser alapképzés</t>
  </si>
  <si>
    <t>Nappali tagozat</t>
  </si>
  <si>
    <t>Sorszám</t>
  </si>
  <si>
    <t>Tantárgy</t>
  </si>
  <si>
    <t>Blended</t>
  </si>
  <si>
    <t>Hetente összesen</t>
  </si>
  <si>
    <t>Félévek</t>
  </si>
  <si>
    <t>Előkövetelmény</t>
  </si>
  <si>
    <t>Kódja</t>
  </si>
  <si>
    <t>Megnevezése</t>
  </si>
  <si>
    <t>1.</t>
  </si>
  <si>
    <t>2.</t>
  </si>
  <si>
    <t>3.</t>
  </si>
  <si>
    <t>4.</t>
  </si>
  <si>
    <t>5.</t>
  </si>
  <si>
    <t>6.</t>
  </si>
  <si>
    <t>7.</t>
  </si>
  <si>
    <t>EA</t>
  </si>
  <si>
    <t>GY+L</t>
  </si>
  <si>
    <t>KR</t>
  </si>
  <si>
    <t>GY</t>
  </si>
  <si>
    <t>L</t>
  </si>
  <si>
    <t>K</t>
  </si>
  <si>
    <t>Természettudományi ismeretek (Kredit: 40-50)</t>
  </si>
  <si>
    <t>Matematika I</t>
  </si>
  <si>
    <t>v</t>
  </si>
  <si>
    <t>Matematika II</t>
  </si>
  <si>
    <t>GMXTT1MBNF</t>
  </si>
  <si>
    <t>Természettudományok alapjai</t>
  </si>
  <si>
    <t>é</t>
  </si>
  <si>
    <t>GIXIA1MBNF</t>
  </si>
  <si>
    <t>Informatika és programozási alapimeretek</t>
  </si>
  <si>
    <t>B%ME2MBNF</t>
  </si>
  <si>
    <t>Mechanika</t>
  </si>
  <si>
    <t>blended</t>
  </si>
  <si>
    <t>KTXF1MHBNF</t>
  </si>
  <si>
    <t>Fizika</t>
  </si>
  <si>
    <t>K%XEL1MBNF</t>
  </si>
  <si>
    <t>Elektrotechnika</t>
  </si>
  <si>
    <t>8.</t>
  </si>
  <si>
    <t>GMEST1MBNF</t>
  </si>
  <si>
    <t>Statisztika I</t>
  </si>
  <si>
    <t>9.</t>
  </si>
  <si>
    <t>GMEST2MBNF</t>
  </si>
  <si>
    <t>Statisztika II</t>
  </si>
  <si>
    <t>Gazdasági és humán ismeretek (Kredit: 14-30)</t>
  </si>
  <si>
    <t>10.</t>
  </si>
  <si>
    <t>GUETM1MBNF</t>
  </si>
  <si>
    <t>Tanulásmódszertani és kreatív megoldások tréning</t>
  </si>
  <si>
    <t>11.</t>
  </si>
  <si>
    <t>GUEHT1MBNF</t>
  </si>
  <si>
    <t>Hallgatói tutorálás</t>
  </si>
  <si>
    <t>e-learning</t>
  </si>
  <si>
    <t>12.</t>
  </si>
  <si>
    <t>GIEVG1MBNF</t>
  </si>
  <si>
    <t>Vállalkozásgazdaságtan</t>
  </si>
  <si>
    <t>13.</t>
  </si>
  <si>
    <t>GKXKG2MBNF</t>
  </si>
  <si>
    <t>Közgazdaságtani alapismeretek</t>
  </si>
  <si>
    <t>14.</t>
  </si>
  <si>
    <t>GMXHR2MBNF</t>
  </si>
  <si>
    <t>HR menedzsment és vezetési technikák</t>
  </si>
  <si>
    <t>Menedzsment alapjai</t>
  </si>
  <si>
    <t>15.</t>
  </si>
  <si>
    <t>GMESA2MBNF</t>
  </si>
  <si>
    <t>Számvitel alapjai</t>
  </si>
  <si>
    <t>Műszaki menedzser szakmai ismeretek (Kredit: 70-105)</t>
  </si>
  <si>
    <t>16.</t>
  </si>
  <si>
    <t>GKEJI1MBNF</t>
  </si>
  <si>
    <t>Államigazgatási és gazdasági jogi ismeretek</t>
  </si>
  <si>
    <t>17.</t>
  </si>
  <si>
    <t>GUETR2MBNF</t>
  </si>
  <si>
    <t>Tutori rendszer kiépítése és korszerű tanulástechnikai alapkompetenciák a mérnökké válás során</t>
  </si>
  <si>
    <t>18.</t>
  </si>
  <si>
    <t>GMEMD1MBNF</t>
  </si>
  <si>
    <t>19.</t>
  </si>
  <si>
    <t>GIXVS2MBNF</t>
  </si>
  <si>
    <t>Vezetői számvitel és controlling</t>
  </si>
  <si>
    <t>Számvitel alapjai, Statisztika II</t>
  </si>
  <si>
    <t>20.</t>
  </si>
  <si>
    <t>GUXIM1MBNF</t>
  </si>
  <si>
    <t>Innovációmenedzsment és technológiai transzfer</t>
  </si>
  <si>
    <t>21.</t>
  </si>
  <si>
    <t>GMXMM2MBNF</t>
  </si>
  <si>
    <t>Minőségmenedzsment</t>
  </si>
  <si>
    <t>22.</t>
  </si>
  <si>
    <t>Műszaki ábrázolás</t>
  </si>
  <si>
    <t>23.</t>
  </si>
  <si>
    <t>GKEVP2MBNF</t>
  </si>
  <si>
    <t>Vállalkozások pénzügyei</t>
  </si>
  <si>
    <t>24.</t>
  </si>
  <si>
    <t>GUEMA1MBNF</t>
  </si>
  <si>
    <t>Marketing alapjai</t>
  </si>
  <si>
    <t>25.</t>
  </si>
  <si>
    <t>GKEPM1MBNF</t>
  </si>
  <si>
    <t>Projektmenedzsment</t>
  </si>
  <si>
    <t>26.</t>
  </si>
  <si>
    <t>GMEDR2MBNF</t>
  </si>
  <si>
    <t>Döntéstámogató rendszerek</t>
  </si>
  <si>
    <t>27.</t>
  </si>
  <si>
    <t>GMXLM1MBNF</t>
  </si>
  <si>
    <t>Lean menedzsment</t>
  </si>
  <si>
    <t>28.</t>
  </si>
  <si>
    <t>GMELO1MBNF</t>
  </si>
  <si>
    <t>Logisztika</t>
  </si>
  <si>
    <t>29.</t>
  </si>
  <si>
    <t>B%EIM2MBNF</t>
  </si>
  <si>
    <t>Általános mérnöki ismeretek</t>
  </si>
  <si>
    <t>30.</t>
  </si>
  <si>
    <t>GKESU2MBNF</t>
  </si>
  <si>
    <t>Startup projektek gazdasági támogatása</t>
  </si>
  <si>
    <t>31.</t>
  </si>
  <si>
    <t>GMXUI1MBNF</t>
  </si>
  <si>
    <t>Üzleti informatikai alkalmazások</t>
  </si>
  <si>
    <t>32.</t>
  </si>
  <si>
    <t>B%EGY2MBNF</t>
  </si>
  <si>
    <t>Gyártástechnológia alapjai</t>
  </si>
  <si>
    <t>33.</t>
  </si>
  <si>
    <t>BAXKA2MBNF</t>
  </si>
  <si>
    <t>Kémia és anyagismeret</t>
  </si>
  <si>
    <t>34.</t>
  </si>
  <si>
    <t>K%XMT2MBNF</t>
  </si>
  <si>
    <t>Méréstechnika</t>
  </si>
  <si>
    <t>Elektrotehnika</t>
  </si>
  <si>
    <t>35.</t>
  </si>
  <si>
    <t>GUEIM1MBNF</t>
  </si>
  <si>
    <t>Integrált marketingkommunikáció</t>
  </si>
  <si>
    <t>Választható specializációk (Kredit: 40- )</t>
  </si>
  <si>
    <t>36.</t>
  </si>
  <si>
    <t>37.</t>
  </si>
  <si>
    <t>38.</t>
  </si>
  <si>
    <t>Ellátásilánc-menedzsment</t>
  </si>
  <si>
    <t>39.</t>
  </si>
  <si>
    <t>GMXVK1MBNF</t>
  </si>
  <si>
    <t>Vezetői készségfejlesztő tréning</t>
  </si>
  <si>
    <t>40.</t>
  </si>
  <si>
    <t>41.</t>
  </si>
  <si>
    <t>GMXPM2MBNF</t>
  </si>
  <si>
    <t>Projektmunka</t>
  </si>
  <si>
    <t>42.</t>
  </si>
  <si>
    <t>GMDSD1MBNF</t>
  </si>
  <si>
    <t>Szakdolgozat</t>
  </si>
  <si>
    <t>V2 - Vállalatirányítás (csak Budapest)</t>
  </si>
  <si>
    <t>43.</t>
  </si>
  <si>
    <t>GMXSF2MBNF</t>
  </si>
  <si>
    <t>Számítógépes folyamatmenedzsment</t>
  </si>
  <si>
    <t>44.</t>
  </si>
  <si>
    <t>GMXIV2MBNF</t>
  </si>
  <si>
    <t>Integrált vállalatirányítási rendszerek</t>
  </si>
  <si>
    <t>45.</t>
  </si>
  <si>
    <t>GMXVU2MBNF</t>
  </si>
  <si>
    <t>Vállalati és üzleti hálózatmenedzsment</t>
  </si>
  <si>
    <t>46.</t>
  </si>
  <si>
    <t>GMXIR1MBNF</t>
  </si>
  <si>
    <t>Menedzsment információs rendszerek</t>
  </si>
  <si>
    <t>47.</t>
  </si>
  <si>
    <t>48.</t>
  </si>
  <si>
    <t>49.</t>
  </si>
  <si>
    <t>V3 - Logisztika- és minőségmenedzsment (csak Székesfehérvár)</t>
  </si>
  <si>
    <t>50.</t>
  </si>
  <si>
    <t>A%XMR2MBNF</t>
  </si>
  <si>
    <t>Minőségirányítási rendszerek</t>
  </si>
  <si>
    <t>51.</t>
  </si>
  <si>
    <t>A%EEM2MBNF</t>
  </si>
  <si>
    <t>52.</t>
  </si>
  <si>
    <t>A%XTL2MBNF</t>
  </si>
  <si>
    <t>Termelési logisztika</t>
  </si>
  <si>
    <t>53.</t>
  </si>
  <si>
    <t>A%XMF1MBNF</t>
  </si>
  <si>
    <t>Gyártás és szolgáltatások minőségfejlesztése</t>
  </si>
  <si>
    <t>54.</t>
  </si>
  <si>
    <t>A%XVK1MBNF</t>
  </si>
  <si>
    <t>55.</t>
  </si>
  <si>
    <t>A%PPM2MBNF</t>
  </si>
  <si>
    <t>56.</t>
  </si>
  <si>
    <t>A%DSD1MBNF</t>
  </si>
  <si>
    <t>Szabadon választható tárgyak (Kredit: 10- )</t>
  </si>
  <si>
    <t>57.</t>
  </si>
  <si>
    <t>GMV__1MBNF</t>
  </si>
  <si>
    <t>Szabadon választható tárgy I</t>
  </si>
  <si>
    <t>58.</t>
  </si>
  <si>
    <t>Szabadon választható tárgy II</t>
  </si>
  <si>
    <t>59.</t>
  </si>
  <si>
    <t>Szabadon választható tárgy III</t>
  </si>
  <si>
    <t>60.</t>
  </si>
  <si>
    <t>Szabadon választható tárgy IV</t>
  </si>
  <si>
    <t>Kritériumkövetelmények</t>
  </si>
  <si>
    <t>61.</t>
  </si>
  <si>
    <t>GKK__1MBNF</t>
  </si>
  <si>
    <t>Idegen nyelvű szakmai kurzus I</t>
  </si>
  <si>
    <t>62.</t>
  </si>
  <si>
    <t>Idegen nyelvű szakmai kurzus II</t>
  </si>
  <si>
    <t>63.</t>
  </si>
  <si>
    <t>OTTESI1BNF</t>
  </si>
  <si>
    <t>Testnevelés I</t>
  </si>
  <si>
    <t>h</t>
  </si>
  <si>
    <t>64.</t>
  </si>
  <si>
    <t>OTTESI2BNF</t>
  </si>
  <si>
    <t>Testnevelés II</t>
  </si>
  <si>
    <t>65.</t>
  </si>
  <si>
    <t>OTTESI3BNF</t>
  </si>
  <si>
    <t>Testnevelés III</t>
  </si>
  <si>
    <t>66.</t>
  </si>
  <si>
    <t>OTTESI4BNF</t>
  </si>
  <si>
    <t>Testnevelés IV</t>
  </si>
  <si>
    <t>67.</t>
  </si>
  <si>
    <t>GDIPAT1BNF</t>
  </si>
  <si>
    <t>Patronálás</t>
  </si>
  <si>
    <t>a</t>
  </si>
  <si>
    <t>Összesen (óraszámok típusonként, tantárgyak száma, összkredit)</t>
  </si>
  <si>
    <t>Összesen óraszámok</t>
  </si>
  <si>
    <t>Aláírás (a)</t>
  </si>
  <si>
    <t>Évközi jegy (é)</t>
  </si>
  <si>
    <t>Háromfokozatú értékelés (h)</t>
  </si>
  <si>
    <t>Vizsga (v)</t>
  </si>
  <si>
    <t>Elmélet és gyakorlat aránya (60-70% gyakorlat)</t>
  </si>
  <si>
    <t>A végbizonyítvány megszerzésének nyelvi kritériuma a kritériumtárgy teljesítésén túl a belső szaknyelvi vizsga letétele. A belső szaknyelvi vizsga a Közös Európai Referenciakeret (KER) B2 szintjének megfelelő nyelvtudásra és a képzés szakmai nyelvének ismeretére épül.</t>
  </si>
  <si>
    <t>Záróvizsga tárgyak</t>
  </si>
  <si>
    <t>Összes kredit</t>
  </si>
  <si>
    <t>I. Komplex tételsor</t>
  </si>
  <si>
    <t>GMXMD1MBNF</t>
  </si>
  <si>
    <t>GVXVS2MBNF</t>
  </si>
  <si>
    <t>GMXHR1MBNF</t>
  </si>
  <si>
    <t>II. Specializáció</t>
  </si>
  <si>
    <t>II.2. - Vállalatirányítás (csak Budapest)</t>
  </si>
  <si>
    <t>II.3. - Logisztika- és minőségmenedzsment (csak Székesfehérvár)</t>
  </si>
  <si>
    <t>A%XEM2MBNF</t>
  </si>
  <si>
    <t>V1 -Projektmenedzser specializáció</t>
  </si>
  <si>
    <t>Projekt, program és portfólió menedzsment</t>
  </si>
  <si>
    <t>Projektfinanszírozás és projektkontrolling</t>
  </si>
  <si>
    <t>Agilitás és változásmenedzsment</t>
  </si>
  <si>
    <t>Folyamatmenedzsment és minőségbiztosítás</t>
  </si>
  <si>
    <t>Szakmai menedzsment tréning</t>
  </si>
  <si>
    <t xml:space="preserve">II.1. -Projektmenedzser </t>
  </si>
  <si>
    <t>GKEPP2MBNF</t>
  </si>
  <si>
    <t>GKEPF2MBNF</t>
  </si>
  <si>
    <t>GIEAV2MBNF</t>
  </si>
  <si>
    <t>GMEFM2MBNF</t>
  </si>
  <si>
    <t>GMXMT2MBNF</t>
  </si>
  <si>
    <t>130 teljesített kredit és felvett specializáció</t>
  </si>
  <si>
    <t>Kötelező szakmai gyakorlat: 6 hét (40 kredit teljesítése után bármikor elvégezhető)</t>
  </si>
  <si>
    <t>!</t>
  </si>
  <si>
    <t>GKXM1MBNF</t>
  </si>
  <si>
    <t>GKXM2GBNF</t>
  </si>
  <si>
    <t>GIXMU1MBNF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</si>
</sst>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</font>
    <font>
      <sz val="20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B0F0"/>
        <bgColor indexed="64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auto="1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auto="1"/>
      </left>
      <right style="dashed">
        <color auto="1"/>
      </right>
      <top style="medium">
        <color auto="1"/>
      </top>
      <bottom/>
      <diagonal/>
    </border>
    <border>
      <left style="dashed">
        <color auto="1"/>
      </left>
      <right style="dashed">
        <color auto="1"/>
      </right>
      <top style="medium">
        <color auto="1"/>
      </top>
      <bottom/>
      <diagonal/>
    </border>
    <border>
      <left style="dashed">
        <color auto="1"/>
      </left>
      <right style="medium">
        <color indexed="64"/>
      </right>
      <top style="medium">
        <color auto="1"/>
      </top>
      <bottom/>
      <diagonal/>
    </border>
    <border>
      <left style="dashed">
        <color auto="1"/>
      </left>
      <right style="dashed">
        <color auto="1"/>
      </right>
      <top style="medium">
        <color indexed="64"/>
      </top>
      <bottom style="medium">
        <color indexed="64"/>
      </bottom>
      <diagonal/>
    </border>
    <border>
      <left style="dashed">
        <color auto="1"/>
      </left>
      <right style="dashed">
        <color auto="1"/>
      </right>
      <top style="medium">
        <color indexed="64"/>
      </top>
      <bottom style="dashed">
        <color indexed="64"/>
      </bottom>
      <diagonal/>
    </border>
    <border>
      <left style="dashed">
        <color auto="1"/>
      </left>
      <right style="dashed">
        <color auto="1"/>
      </right>
      <top style="dashed">
        <color indexed="64"/>
      </top>
      <bottom style="dashed">
        <color indexed="64"/>
      </bottom>
      <diagonal/>
    </border>
    <border>
      <left style="dashed">
        <color auto="1"/>
      </left>
      <right style="dashed">
        <color auto="1"/>
      </right>
      <top style="dashed">
        <color indexed="64"/>
      </top>
      <bottom style="medium">
        <color indexed="64"/>
      </bottom>
      <diagonal/>
    </border>
    <border>
      <left/>
      <right style="dashed">
        <color auto="1"/>
      </right>
      <top style="medium">
        <color indexed="64"/>
      </top>
      <bottom style="dashed">
        <color indexed="64"/>
      </bottom>
      <diagonal/>
    </border>
    <border>
      <left/>
      <right style="dashed">
        <color auto="1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medium">
        <color indexed="64"/>
      </right>
      <top style="dashed">
        <color indexed="64"/>
      </top>
      <bottom/>
      <diagonal/>
    </border>
    <border>
      <left style="dashed">
        <color auto="1"/>
      </left>
      <right style="dashed">
        <color auto="1"/>
      </right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 style="dashed">
        <color auto="1"/>
      </left>
      <right style="dashed">
        <color auto="1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ashed">
        <color auto="1"/>
      </left>
      <right/>
      <top style="medium">
        <color indexed="64"/>
      </top>
      <bottom style="dashed">
        <color indexed="64"/>
      </bottom>
      <diagonal/>
    </border>
    <border>
      <left style="dashed">
        <color auto="1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dashed">
        <color auto="1"/>
      </left>
      <right/>
      <top style="dashed">
        <color indexed="64"/>
      </top>
      <bottom style="medium">
        <color indexed="64"/>
      </bottom>
      <diagonal/>
    </border>
    <border>
      <left/>
      <right style="dashed">
        <color auto="1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9" fontId="5" fillId="0" borderId="0" applyFont="0" applyFill="0" applyBorder="0" applyAlignment="0" applyProtection="0"/>
    <xf numFmtId="0" fontId="4" fillId="0" borderId="0"/>
  </cellStyleXfs>
  <cellXfs count="18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2" borderId="8" xfId="0" applyFont="1" applyFill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27" xfId="0" applyFont="1" applyBorder="1" applyAlignment="1">
      <alignment horizontal="left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31" xfId="0" applyFont="1" applyBorder="1" applyAlignment="1">
      <alignment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7" xfId="0" applyFont="1" applyBorder="1" applyAlignment="1">
      <alignment vertical="center"/>
    </xf>
    <xf numFmtId="0" fontId="1" fillId="0" borderId="31" xfId="0" applyFont="1" applyBorder="1" applyAlignment="1">
      <alignment horizontal="left" vertical="center"/>
    </xf>
    <xf numFmtId="0" fontId="1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31" xfId="0" applyFont="1" applyBorder="1" applyAlignment="1">
      <alignment horizontal="right" vertical="center"/>
    </xf>
    <xf numFmtId="0" fontId="1" fillId="2" borderId="48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0" borderId="22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1" fillId="3" borderId="36" xfId="0" applyFont="1" applyFill="1" applyBorder="1" applyAlignment="1">
      <alignment vertical="center"/>
    </xf>
    <xf numFmtId="0" fontId="1" fillId="3" borderId="37" xfId="0" applyFont="1" applyFill="1" applyBorder="1" applyAlignment="1">
      <alignment horizontal="left" vertical="center"/>
    </xf>
    <xf numFmtId="0" fontId="1" fillId="3" borderId="37" xfId="0" applyFont="1" applyFill="1" applyBorder="1" applyAlignment="1">
      <alignment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54" xfId="0" applyFont="1" applyFill="1" applyBorder="1" applyAlignment="1">
      <alignment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" fillId="3" borderId="39" xfId="0" applyFont="1" applyFill="1" applyBorder="1" applyAlignment="1">
      <alignment vertical="center"/>
    </xf>
    <xf numFmtId="0" fontId="1" fillId="3" borderId="40" xfId="0" applyFont="1" applyFill="1" applyBorder="1" applyAlignment="1">
      <alignment horizontal="left" vertical="center"/>
    </xf>
    <xf numFmtId="0" fontId="1" fillId="3" borderId="40" xfId="0" applyFont="1" applyFill="1" applyBorder="1" applyAlignment="1">
      <alignment vertical="center"/>
    </xf>
    <xf numFmtId="0" fontId="1" fillId="3" borderId="4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vertical="center"/>
    </xf>
    <xf numFmtId="0" fontId="1" fillId="3" borderId="38" xfId="0" applyFont="1" applyFill="1" applyBorder="1" applyAlignment="1">
      <alignment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53" xfId="0" applyFont="1" applyFill="1" applyBorder="1" applyAlignment="1">
      <alignment vertical="center"/>
    </xf>
    <xf numFmtId="0" fontId="1" fillId="3" borderId="54" xfId="0" applyFont="1" applyFill="1" applyBorder="1" applyAlignment="1">
      <alignment horizontal="center" vertical="center"/>
    </xf>
    <xf numFmtId="0" fontId="1" fillId="3" borderId="41" xfId="0" applyFont="1" applyFill="1" applyBorder="1" applyAlignment="1">
      <alignment vertical="center"/>
    </xf>
    <xf numFmtId="0" fontId="1" fillId="3" borderId="39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 wrapText="1"/>
    </xf>
    <xf numFmtId="164" fontId="1" fillId="3" borderId="52" xfId="2" applyNumberFormat="1" applyFont="1" applyFill="1" applyBorder="1" applyAlignment="1">
      <alignment vertical="center"/>
    </xf>
    <xf numFmtId="164" fontId="1" fillId="3" borderId="51" xfId="2" applyNumberFormat="1" applyFont="1" applyFill="1" applyBorder="1" applyAlignment="1">
      <alignment vertical="center"/>
    </xf>
    <xf numFmtId="0" fontId="1" fillId="0" borderId="8" xfId="0" applyFont="1" applyBorder="1" applyAlignment="1">
      <alignment horizontal="left" vertical="center" wrapText="1"/>
    </xf>
    <xf numFmtId="0" fontId="1" fillId="6" borderId="31" xfId="0" applyFont="1" applyFill="1" applyBorder="1" applyAlignment="1">
      <alignment vertical="center"/>
    </xf>
    <xf numFmtId="0" fontId="6" fillId="0" borderId="31" xfId="0" applyFont="1" applyBorder="1"/>
    <xf numFmtId="0" fontId="6" fillId="0" borderId="55" xfId="0" applyFont="1" applyBorder="1"/>
    <xf numFmtId="0" fontId="6" fillId="0" borderId="8" xfId="0" applyFont="1" applyBorder="1"/>
    <xf numFmtId="0" fontId="1" fillId="0" borderId="37" xfId="0" applyFont="1" applyBorder="1" applyAlignment="1">
      <alignment vertical="center"/>
    </xf>
    <xf numFmtId="0" fontId="1" fillId="0" borderId="40" xfId="0" applyFont="1" applyBorder="1" applyAlignment="1">
      <alignment vertical="center"/>
    </xf>
    <xf numFmtId="0" fontId="1" fillId="7" borderId="0" xfId="0" applyFont="1" applyFill="1" applyAlignment="1">
      <alignment vertical="center"/>
    </xf>
    <xf numFmtId="0" fontId="1" fillId="8" borderId="0" xfId="0" applyFont="1" applyFill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6" fillId="0" borderId="4" xfId="0" applyFont="1" applyBorder="1"/>
    <xf numFmtId="0" fontId="1" fillId="0" borderId="4" xfId="0" applyFont="1" applyBorder="1" applyAlignment="1">
      <alignment horizontal="left" vertical="center"/>
    </xf>
    <xf numFmtId="0" fontId="6" fillId="0" borderId="35" xfId="0" applyFont="1" applyBorder="1"/>
    <xf numFmtId="0" fontId="1" fillId="0" borderId="38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7" borderId="53" xfId="0" applyFont="1" applyFill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8" borderId="53" xfId="0" applyFont="1" applyFill="1" applyBorder="1" applyAlignment="1">
      <alignment horizontal="center" vertical="center"/>
    </xf>
    <xf numFmtId="0" fontId="6" fillId="0" borderId="56" xfId="0" applyFont="1" applyBorder="1"/>
    <xf numFmtId="0" fontId="6" fillId="6" borderId="27" xfId="0" applyFont="1" applyFill="1" applyBorder="1"/>
    <xf numFmtId="0" fontId="1" fillId="6" borderId="8" xfId="0" applyFont="1" applyFill="1" applyBorder="1" applyAlignment="1">
      <alignment horizontal="right" vertical="center"/>
    </xf>
    <xf numFmtId="0" fontId="1" fillId="6" borderId="8" xfId="0" applyFont="1" applyFill="1" applyBorder="1" applyAlignment="1">
      <alignment horizontal="left" vertical="center"/>
    </xf>
    <xf numFmtId="0" fontId="1" fillId="6" borderId="12" xfId="0" applyFont="1" applyFill="1" applyBorder="1" applyAlignment="1">
      <alignment horizontal="center" vertical="center"/>
    </xf>
    <xf numFmtId="0" fontId="1" fillId="6" borderId="22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/>
    </xf>
    <xf numFmtId="0" fontId="1" fillId="6" borderId="23" xfId="0" applyFont="1" applyFill="1" applyBorder="1" applyAlignment="1">
      <alignment horizontal="center" vertical="center"/>
    </xf>
    <xf numFmtId="0" fontId="1" fillId="6" borderId="15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6" borderId="0" xfId="0" applyFont="1" applyFill="1" applyAlignment="1">
      <alignment vertical="center"/>
    </xf>
    <xf numFmtId="0" fontId="1" fillId="6" borderId="46" xfId="0" applyFont="1" applyFill="1" applyBorder="1" applyAlignment="1">
      <alignment horizontal="center" vertical="center"/>
    </xf>
    <xf numFmtId="0" fontId="1" fillId="6" borderId="28" xfId="0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horizontal="center" vertical="center"/>
    </xf>
    <xf numFmtId="0" fontId="1" fillId="6" borderId="29" xfId="0" applyFont="1" applyFill="1" applyBorder="1" applyAlignment="1">
      <alignment horizontal="center" vertical="center"/>
    </xf>
    <xf numFmtId="0" fontId="1" fillId="6" borderId="27" xfId="0" applyFont="1" applyFill="1" applyBorder="1" applyAlignment="1">
      <alignment horizontal="center" vertical="center"/>
    </xf>
    <xf numFmtId="0" fontId="6" fillId="6" borderId="8" xfId="0" applyFont="1" applyFill="1" applyBorder="1"/>
    <xf numFmtId="0" fontId="6" fillId="6" borderId="31" xfId="0" applyFont="1" applyFill="1" applyBorder="1"/>
    <xf numFmtId="0" fontId="6" fillId="6" borderId="4" xfId="0" applyFont="1" applyFill="1" applyBorder="1"/>
    <xf numFmtId="0" fontId="1" fillId="6" borderId="53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vertical="center"/>
    </xf>
    <xf numFmtId="0" fontId="1" fillId="6" borderId="45" xfId="0" applyFont="1" applyFill="1" applyBorder="1" applyAlignment="1">
      <alignment horizontal="center" vertical="center"/>
    </xf>
    <xf numFmtId="0" fontId="1" fillId="6" borderId="48" xfId="0" applyFont="1" applyFill="1" applyBorder="1" applyAlignment="1">
      <alignment horizontal="center" vertical="center"/>
    </xf>
    <xf numFmtId="0" fontId="1" fillId="6" borderId="32" xfId="0" applyFont="1" applyFill="1" applyBorder="1" applyAlignment="1">
      <alignment horizontal="center" vertical="center"/>
    </xf>
    <xf numFmtId="0" fontId="1" fillId="6" borderId="34" xfId="0" applyFont="1" applyFill="1" applyBorder="1" applyAlignment="1">
      <alignment horizontal="center" vertical="center"/>
    </xf>
    <xf numFmtId="0" fontId="1" fillId="6" borderId="3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5" borderId="3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left" vertical="center"/>
    </xf>
    <xf numFmtId="0" fontId="1" fillId="0" borderId="0" xfId="0" applyFont="1"/>
    <xf numFmtId="0" fontId="7" fillId="0" borderId="0" xfId="0" applyFont="1"/>
    <xf numFmtId="0" fontId="8" fillId="0" borderId="2" xfId="0" applyFont="1" applyBorder="1" applyAlignment="1">
      <alignment horizontal="justify" vertical="center" wrapText="1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5" borderId="5" xfId="0" applyFont="1" applyFill="1" applyBorder="1" applyAlignment="1">
      <alignment horizontal="left" vertical="center"/>
    </xf>
    <xf numFmtId="0" fontId="1" fillId="5" borderId="3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/>
    </xf>
    <xf numFmtId="0" fontId="1" fillId="0" borderId="35" xfId="0" applyFont="1" applyBorder="1" applyAlignment="1">
      <alignment horizontal="center" vertical="center" textRotation="90"/>
    </xf>
    <xf numFmtId="0" fontId="1" fillId="0" borderId="42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</cellXfs>
  <cellStyles count="4">
    <cellStyle name="Normál" xfId="0" builtinId="0"/>
    <cellStyle name="Normál 2" xfId="1"/>
    <cellStyle name="Normál 2 2" xfId="3"/>
    <cellStyle name="Százalék" xfId="2" builtinId="5"/>
  </cellStyles>
  <dxfs count="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122"/>
  <sheetViews>
    <sheetView tabSelected="1" topLeftCell="A12" zoomScale="75" zoomScaleNormal="75" workbookViewId="0">
      <selection activeCell="D39" sqref="D39:D40"/>
    </sheetView>
  </sheetViews>
  <sheetFormatPr defaultRowHeight="13" x14ac:dyDescent="0.35"/>
  <cols>
    <col min="1" max="1" width="4.54296875" style="1" customWidth="1"/>
    <col min="2" max="2" width="16.26953125" style="3" customWidth="1"/>
    <col min="3" max="3" width="68.453125" style="2" customWidth="1"/>
    <col min="4" max="4" width="16.26953125" style="2" customWidth="1"/>
    <col min="5" max="5" width="5.7265625" style="2" bestFit="1" customWidth="1"/>
    <col min="6" max="6" width="5.7265625" style="1" bestFit="1" customWidth="1"/>
    <col min="7" max="7" width="4.54296875" style="1" customWidth="1"/>
    <col min="8" max="42" width="3.54296875" style="1" customWidth="1"/>
    <col min="43" max="43" width="28.453125" style="1" customWidth="1"/>
    <col min="44" max="44" width="4" style="1" customWidth="1"/>
    <col min="45" max="45" width="3.1796875" style="1" bestFit="1" customWidth="1"/>
    <col min="46" max="250" width="9.1796875" style="1"/>
    <col min="251" max="251" width="6.26953125" style="1" customWidth="1"/>
    <col min="252" max="252" width="14.26953125" style="1" bestFit="1" customWidth="1"/>
    <col min="253" max="253" width="49.1796875" style="1" bestFit="1" customWidth="1"/>
    <col min="254" max="255" width="4.453125" style="1" customWidth="1"/>
    <col min="256" max="256" width="3.7265625" style="1" customWidth="1"/>
    <col min="257" max="257" width="3.54296875" style="1" customWidth="1"/>
    <col min="258" max="258" width="3.26953125" style="1" customWidth="1"/>
    <col min="259" max="259" width="3.54296875" style="1" customWidth="1"/>
    <col min="260" max="260" width="3.453125" style="1" customWidth="1"/>
    <col min="261" max="261" width="3.81640625" style="1" bestFit="1" customWidth="1"/>
    <col min="262" max="262" width="3.54296875" style="1" customWidth="1"/>
    <col min="263" max="263" width="3.26953125" style="1" bestFit="1" customWidth="1"/>
    <col min="264" max="264" width="2.81640625" style="1" bestFit="1" customWidth="1"/>
    <col min="265" max="265" width="4.26953125" style="1" bestFit="1" customWidth="1"/>
    <col min="266" max="266" width="3.81640625" style="1" bestFit="1" customWidth="1"/>
    <col min="267" max="267" width="4.1796875" style="1" bestFit="1" customWidth="1"/>
    <col min="268" max="268" width="3" style="1" bestFit="1" customWidth="1"/>
    <col min="269" max="269" width="2.81640625" style="1" bestFit="1" customWidth="1"/>
    <col min="270" max="270" width="3.81640625" style="1" bestFit="1" customWidth="1"/>
    <col min="271" max="271" width="4.1796875" style="1" customWidth="1"/>
    <col min="272" max="272" width="3.54296875" style="1" customWidth="1"/>
    <col min="273" max="273" width="3.453125" style="1" customWidth="1"/>
    <col min="274" max="274" width="2.81640625" style="1" bestFit="1" customWidth="1"/>
    <col min="275" max="275" width="3.7265625" style="1" bestFit="1" customWidth="1"/>
    <col min="276" max="276" width="3.81640625" style="1" bestFit="1" customWidth="1"/>
    <col min="277" max="277" width="3.26953125" style="1" customWidth="1"/>
    <col min="278" max="279" width="3.1796875" style="1" bestFit="1" customWidth="1"/>
    <col min="280" max="280" width="3.81640625" style="1" bestFit="1" customWidth="1"/>
    <col min="281" max="281" width="3.7265625" style="1" bestFit="1" customWidth="1"/>
    <col min="282" max="282" width="3.81640625" style="1" bestFit="1" customWidth="1"/>
    <col min="283" max="283" width="2.7265625" style="1" bestFit="1" customWidth="1"/>
    <col min="284" max="284" width="3" style="1" bestFit="1" customWidth="1"/>
    <col min="285" max="286" width="3.54296875" style="1" bestFit="1" customWidth="1"/>
    <col min="287" max="287" width="3" style="1" customWidth="1"/>
    <col min="288" max="288" width="3.7265625" style="1" bestFit="1" customWidth="1"/>
    <col min="289" max="289" width="3.26953125" style="1" customWidth="1"/>
    <col min="290" max="290" width="3.54296875" style="1" bestFit="1" customWidth="1"/>
    <col min="291" max="291" width="6" style="1" customWidth="1"/>
    <col min="292" max="292" width="36.26953125" style="1" bestFit="1" customWidth="1"/>
    <col min="293" max="293" width="19.81640625" style="1" customWidth="1"/>
    <col min="294" max="294" width="4.54296875" style="1" customWidth="1"/>
    <col min="295" max="295" width="6" style="1" customWidth="1"/>
    <col min="296" max="296" width="5.453125" style="1" customWidth="1"/>
    <col min="297" max="297" width="4.7265625" style="1" customWidth="1"/>
    <col min="298" max="298" width="6" style="1" customWidth="1"/>
    <col min="299" max="506" width="9.1796875" style="1"/>
    <col min="507" max="507" width="6.26953125" style="1" customWidth="1"/>
    <col min="508" max="508" width="14.26953125" style="1" bestFit="1" customWidth="1"/>
    <col min="509" max="509" width="49.1796875" style="1" bestFit="1" customWidth="1"/>
    <col min="510" max="511" width="4.453125" style="1" customWidth="1"/>
    <col min="512" max="512" width="3.7265625" style="1" customWidth="1"/>
    <col min="513" max="513" width="3.54296875" style="1" customWidth="1"/>
    <col min="514" max="514" width="3.26953125" style="1" customWidth="1"/>
    <col min="515" max="515" width="3.54296875" style="1" customWidth="1"/>
    <col min="516" max="516" width="3.453125" style="1" customWidth="1"/>
    <col min="517" max="517" width="3.81640625" style="1" bestFit="1" customWidth="1"/>
    <col min="518" max="518" width="3.54296875" style="1" customWidth="1"/>
    <col min="519" max="519" width="3.26953125" style="1" bestFit="1" customWidth="1"/>
    <col min="520" max="520" width="2.81640625" style="1" bestFit="1" customWidth="1"/>
    <col min="521" max="521" width="4.26953125" style="1" bestFit="1" customWidth="1"/>
    <col min="522" max="522" width="3.81640625" style="1" bestFit="1" customWidth="1"/>
    <col min="523" max="523" width="4.1796875" style="1" bestFit="1" customWidth="1"/>
    <col min="524" max="524" width="3" style="1" bestFit="1" customWidth="1"/>
    <col min="525" max="525" width="2.81640625" style="1" bestFit="1" customWidth="1"/>
    <col min="526" max="526" width="3.81640625" style="1" bestFit="1" customWidth="1"/>
    <col min="527" max="527" width="4.1796875" style="1" customWidth="1"/>
    <col min="528" max="528" width="3.54296875" style="1" customWidth="1"/>
    <col min="529" max="529" width="3.453125" style="1" customWidth="1"/>
    <col min="530" max="530" width="2.81640625" style="1" bestFit="1" customWidth="1"/>
    <col min="531" max="531" width="3.7265625" style="1" bestFit="1" customWidth="1"/>
    <col min="532" max="532" width="3.81640625" style="1" bestFit="1" customWidth="1"/>
    <col min="533" max="533" width="3.26953125" style="1" customWidth="1"/>
    <col min="534" max="535" width="3.1796875" style="1" bestFit="1" customWidth="1"/>
    <col min="536" max="536" width="3.81640625" style="1" bestFit="1" customWidth="1"/>
    <col min="537" max="537" width="3.7265625" style="1" bestFit="1" customWidth="1"/>
    <col min="538" max="538" width="3.81640625" style="1" bestFit="1" customWidth="1"/>
    <col min="539" max="539" width="2.7265625" style="1" bestFit="1" customWidth="1"/>
    <col min="540" max="540" width="3" style="1" bestFit="1" customWidth="1"/>
    <col min="541" max="542" width="3.54296875" style="1" bestFit="1" customWidth="1"/>
    <col min="543" max="543" width="3" style="1" customWidth="1"/>
    <col min="544" max="544" width="3.7265625" style="1" bestFit="1" customWidth="1"/>
    <col min="545" max="545" width="3.26953125" style="1" customWidth="1"/>
    <col min="546" max="546" width="3.54296875" style="1" bestFit="1" customWidth="1"/>
    <col min="547" max="547" width="6" style="1" customWidth="1"/>
    <col min="548" max="548" width="36.26953125" style="1" bestFit="1" customWidth="1"/>
    <col min="549" max="549" width="19.81640625" style="1" customWidth="1"/>
    <col min="550" max="550" width="4.54296875" style="1" customWidth="1"/>
    <col min="551" max="551" width="6" style="1" customWidth="1"/>
    <col min="552" max="552" width="5.453125" style="1" customWidth="1"/>
    <col min="553" max="553" width="4.7265625" style="1" customWidth="1"/>
    <col min="554" max="554" width="6" style="1" customWidth="1"/>
    <col min="555" max="762" width="9.1796875" style="1"/>
    <col min="763" max="763" width="6.26953125" style="1" customWidth="1"/>
    <col min="764" max="764" width="14.26953125" style="1" bestFit="1" customWidth="1"/>
    <col min="765" max="765" width="49.1796875" style="1" bestFit="1" customWidth="1"/>
    <col min="766" max="767" width="4.453125" style="1" customWidth="1"/>
    <col min="768" max="768" width="3.7265625" style="1" customWidth="1"/>
    <col min="769" max="769" width="3.54296875" style="1" customWidth="1"/>
    <col min="770" max="770" width="3.26953125" style="1" customWidth="1"/>
    <col min="771" max="771" width="3.54296875" style="1" customWidth="1"/>
    <col min="772" max="772" width="3.453125" style="1" customWidth="1"/>
    <col min="773" max="773" width="3.81640625" style="1" bestFit="1" customWidth="1"/>
    <col min="774" max="774" width="3.54296875" style="1" customWidth="1"/>
    <col min="775" max="775" width="3.26953125" style="1" bestFit="1" customWidth="1"/>
    <col min="776" max="776" width="2.81640625" style="1" bestFit="1" customWidth="1"/>
    <col min="777" max="777" width="4.26953125" style="1" bestFit="1" customWidth="1"/>
    <col min="778" max="778" width="3.81640625" style="1" bestFit="1" customWidth="1"/>
    <col min="779" max="779" width="4.1796875" style="1" bestFit="1" customWidth="1"/>
    <col min="780" max="780" width="3" style="1" bestFit="1" customWidth="1"/>
    <col min="781" max="781" width="2.81640625" style="1" bestFit="1" customWidth="1"/>
    <col min="782" max="782" width="3.81640625" style="1" bestFit="1" customWidth="1"/>
    <col min="783" max="783" width="4.1796875" style="1" customWidth="1"/>
    <col min="784" max="784" width="3.54296875" style="1" customWidth="1"/>
    <col min="785" max="785" width="3.453125" style="1" customWidth="1"/>
    <col min="786" max="786" width="2.81640625" style="1" bestFit="1" customWidth="1"/>
    <col min="787" max="787" width="3.7265625" style="1" bestFit="1" customWidth="1"/>
    <col min="788" max="788" width="3.81640625" style="1" bestFit="1" customWidth="1"/>
    <col min="789" max="789" width="3.26953125" style="1" customWidth="1"/>
    <col min="790" max="791" width="3.1796875" style="1" bestFit="1" customWidth="1"/>
    <col min="792" max="792" width="3.81640625" style="1" bestFit="1" customWidth="1"/>
    <col min="793" max="793" width="3.7265625" style="1" bestFit="1" customWidth="1"/>
    <col min="794" max="794" width="3.81640625" style="1" bestFit="1" customWidth="1"/>
    <col min="795" max="795" width="2.7265625" style="1" bestFit="1" customWidth="1"/>
    <col min="796" max="796" width="3" style="1" bestFit="1" customWidth="1"/>
    <col min="797" max="798" width="3.54296875" style="1" bestFit="1" customWidth="1"/>
    <col min="799" max="799" width="3" style="1" customWidth="1"/>
    <col min="800" max="800" width="3.7265625" style="1" bestFit="1" customWidth="1"/>
    <col min="801" max="801" width="3.26953125" style="1" customWidth="1"/>
    <col min="802" max="802" width="3.54296875" style="1" bestFit="1" customWidth="1"/>
    <col min="803" max="803" width="6" style="1" customWidth="1"/>
    <col min="804" max="804" width="36.26953125" style="1" bestFit="1" customWidth="1"/>
    <col min="805" max="805" width="19.81640625" style="1" customWidth="1"/>
    <col min="806" max="806" width="4.54296875" style="1" customWidth="1"/>
    <col min="807" max="807" width="6" style="1" customWidth="1"/>
    <col min="808" max="808" width="5.453125" style="1" customWidth="1"/>
    <col min="809" max="809" width="4.7265625" style="1" customWidth="1"/>
    <col min="810" max="810" width="6" style="1" customWidth="1"/>
    <col min="811" max="1018" width="9.1796875" style="1"/>
    <col min="1019" max="1019" width="6.26953125" style="1" customWidth="1"/>
    <col min="1020" max="1020" width="14.26953125" style="1" bestFit="1" customWidth="1"/>
    <col min="1021" max="1021" width="49.1796875" style="1" bestFit="1" customWidth="1"/>
    <col min="1022" max="1023" width="4.453125" style="1" customWidth="1"/>
    <col min="1024" max="1024" width="3.7265625" style="1" customWidth="1"/>
    <col min="1025" max="1025" width="3.54296875" style="1" customWidth="1"/>
    <col min="1026" max="1026" width="3.26953125" style="1" customWidth="1"/>
    <col min="1027" max="1027" width="3.54296875" style="1" customWidth="1"/>
    <col min="1028" max="1028" width="3.453125" style="1" customWidth="1"/>
    <col min="1029" max="1029" width="3.81640625" style="1" bestFit="1" customWidth="1"/>
    <col min="1030" max="1030" width="3.54296875" style="1" customWidth="1"/>
    <col min="1031" max="1031" width="3.26953125" style="1" bestFit="1" customWidth="1"/>
    <col min="1032" max="1032" width="2.81640625" style="1" bestFit="1" customWidth="1"/>
    <col min="1033" max="1033" width="4.26953125" style="1" bestFit="1" customWidth="1"/>
    <col min="1034" max="1034" width="3.81640625" style="1" bestFit="1" customWidth="1"/>
    <col min="1035" max="1035" width="4.1796875" style="1" bestFit="1" customWidth="1"/>
    <col min="1036" max="1036" width="3" style="1" bestFit="1" customWidth="1"/>
    <col min="1037" max="1037" width="2.81640625" style="1" bestFit="1" customWidth="1"/>
    <col min="1038" max="1038" width="3.81640625" style="1" bestFit="1" customWidth="1"/>
    <col min="1039" max="1039" width="4.1796875" style="1" customWidth="1"/>
    <col min="1040" max="1040" width="3.54296875" style="1" customWidth="1"/>
    <col min="1041" max="1041" width="3.453125" style="1" customWidth="1"/>
    <col min="1042" max="1042" width="2.81640625" style="1" bestFit="1" customWidth="1"/>
    <col min="1043" max="1043" width="3.7265625" style="1" bestFit="1" customWidth="1"/>
    <col min="1044" max="1044" width="3.81640625" style="1" bestFit="1" customWidth="1"/>
    <col min="1045" max="1045" width="3.26953125" style="1" customWidth="1"/>
    <col min="1046" max="1047" width="3.1796875" style="1" bestFit="1" customWidth="1"/>
    <col min="1048" max="1048" width="3.81640625" style="1" bestFit="1" customWidth="1"/>
    <col min="1049" max="1049" width="3.7265625" style="1" bestFit="1" customWidth="1"/>
    <col min="1050" max="1050" width="3.81640625" style="1" bestFit="1" customWidth="1"/>
    <col min="1051" max="1051" width="2.7265625" style="1" bestFit="1" customWidth="1"/>
    <col min="1052" max="1052" width="3" style="1" bestFit="1" customWidth="1"/>
    <col min="1053" max="1054" width="3.54296875" style="1" bestFit="1" customWidth="1"/>
    <col min="1055" max="1055" width="3" style="1" customWidth="1"/>
    <col min="1056" max="1056" width="3.7265625" style="1" bestFit="1" customWidth="1"/>
    <col min="1057" max="1057" width="3.26953125" style="1" customWidth="1"/>
    <col min="1058" max="1058" width="3.54296875" style="1" bestFit="1" customWidth="1"/>
    <col min="1059" max="1059" width="6" style="1" customWidth="1"/>
    <col min="1060" max="1060" width="36.26953125" style="1" bestFit="1" customWidth="1"/>
    <col min="1061" max="1061" width="19.81640625" style="1" customWidth="1"/>
    <col min="1062" max="1062" width="4.54296875" style="1" customWidth="1"/>
    <col min="1063" max="1063" width="6" style="1" customWidth="1"/>
    <col min="1064" max="1064" width="5.453125" style="1" customWidth="1"/>
    <col min="1065" max="1065" width="4.7265625" style="1" customWidth="1"/>
    <col min="1066" max="1066" width="6" style="1" customWidth="1"/>
    <col min="1067" max="1274" width="9.1796875" style="1"/>
    <col min="1275" max="1275" width="6.26953125" style="1" customWidth="1"/>
    <col min="1276" max="1276" width="14.26953125" style="1" bestFit="1" customWidth="1"/>
    <col min="1277" max="1277" width="49.1796875" style="1" bestFit="1" customWidth="1"/>
    <col min="1278" max="1279" width="4.453125" style="1" customWidth="1"/>
    <col min="1280" max="1280" width="3.7265625" style="1" customWidth="1"/>
    <col min="1281" max="1281" width="3.54296875" style="1" customWidth="1"/>
    <col min="1282" max="1282" width="3.26953125" style="1" customWidth="1"/>
    <col min="1283" max="1283" width="3.54296875" style="1" customWidth="1"/>
    <col min="1284" max="1284" width="3.453125" style="1" customWidth="1"/>
    <col min="1285" max="1285" width="3.81640625" style="1" bestFit="1" customWidth="1"/>
    <col min="1286" max="1286" width="3.54296875" style="1" customWidth="1"/>
    <col min="1287" max="1287" width="3.26953125" style="1" bestFit="1" customWidth="1"/>
    <col min="1288" max="1288" width="2.81640625" style="1" bestFit="1" customWidth="1"/>
    <col min="1289" max="1289" width="4.26953125" style="1" bestFit="1" customWidth="1"/>
    <col min="1290" max="1290" width="3.81640625" style="1" bestFit="1" customWidth="1"/>
    <col min="1291" max="1291" width="4.1796875" style="1" bestFit="1" customWidth="1"/>
    <col min="1292" max="1292" width="3" style="1" bestFit="1" customWidth="1"/>
    <col min="1293" max="1293" width="2.81640625" style="1" bestFit="1" customWidth="1"/>
    <col min="1294" max="1294" width="3.81640625" style="1" bestFit="1" customWidth="1"/>
    <col min="1295" max="1295" width="4.1796875" style="1" customWidth="1"/>
    <col min="1296" max="1296" width="3.54296875" style="1" customWidth="1"/>
    <col min="1297" max="1297" width="3.453125" style="1" customWidth="1"/>
    <col min="1298" max="1298" width="2.81640625" style="1" bestFit="1" customWidth="1"/>
    <col min="1299" max="1299" width="3.7265625" style="1" bestFit="1" customWidth="1"/>
    <col min="1300" max="1300" width="3.81640625" style="1" bestFit="1" customWidth="1"/>
    <col min="1301" max="1301" width="3.26953125" style="1" customWidth="1"/>
    <col min="1302" max="1303" width="3.1796875" style="1" bestFit="1" customWidth="1"/>
    <col min="1304" max="1304" width="3.81640625" style="1" bestFit="1" customWidth="1"/>
    <col min="1305" max="1305" width="3.7265625" style="1" bestFit="1" customWidth="1"/>
    <col min="1306" max="1306" width="3.81640625" style="1" bestFit="1" customWidth="1"/>
    <col min="1307" max="1307" width="2.7265625" style="1" bestFit="1" customWidth="1"/>
    <col min="1308" max="1308" width="3" style="1" bestFit="1" customWidth="1"/>
    <col min="1309" max="1310" width="3.54296875" style="1" bestFit="1" customWidth="1"/>
    <col min="1311" max="1311" width="3" style="1" customWidth="1"/>
    <col min="1312" max="1312" width="3.7265625" style="1" bestFit="1" customWidth="1"/>
    <col min="1313" max="1313" width="3.26953125" style="1" customWidth="1"/>
    <col min="1314" max="1314" width="3.54296875" style="1" bestFit="1" customWidth="1"/>
    <col min="1315" max="1315" width="6" style="1" customWidth="1"/>
    <col min="1316" max="1316" width="36.26953125" style="1" bestFit="1" customWidth="1"/>
    <col min="1317" max="1317" width="19.81640625" style="1" customWidth="1"/>
    <col min="1318" max="1318" width="4.54296875" style="1" customWidth="1"/>
    <col min="1319" max="1319" width="6" style="1" customWidth="1"/>
    <col min="1320" max="1320" width="5.453125" style="1" customWidth="1"/>
    <col min="1321" max="1321" width="4.7265625" style="1" customWidth="1"/>
    <col min="1322" max="1322" width="6" style="1" customWidth="1"/>
    <col min="1323" max="1530" width="9.1796875" style="1"/>
    <col min="1531" max="1531" width="6.26953125" style="1" customWidth="1"/>
    <col min="1532" max="1532" width="14.26953125" style="1" bestFit="1" customWidth="1"/>
    <col min="1533" max="1533" width="49.1796875" style="1" bestFit="1" customWidth="1"/>
    <col min="1534" max="1535" width="4.453125" style="1" customWidth="1"/>
    <col min="1536" max="1536" width="3.7265625" style="1" customWidth="1"/>
    <col min="1537" max="1537" width="3.54296875" style="1" customWidth="1"/>
    <col min="1538" max="1538" width="3.26953125" style="1" customWidth="1"/>
    <col min="1539" max="1539" width="3.54296875" style="1" customWidth="1"/>
    <col min="1540" max="1540" width="3.453125" style="1" customWidth="1"/>
    <col min="1541" max="1541" width="3.81640625" style="1" bestFit="1" customWidth="1"/>
    <col min="1542" max="1542" width="3.54296875" style="1" customWidth="1"/>
    <col min="1543" max="1543" width="3.26953125" style="1" bestFit="1" customWidth="1"/>
    <col min="1544" max="1544" width="2.81640625" style="1" bestFit="1" customWidth="1"/>
    <col min="1545" max="1545" width="4.26953125" style="1" bestFit="1" customWidth="1"/>
    <col min="1546" max="1546" width="3.81640625" style="1" bestFit="1" customWidth="1"/>
    <col min="1547" max="1547" width="4.1796875" style="1" bestFit="1" customWidth="1"/>
    <col min="1548" max="1548" width="3" style="1" bestFit="1" customWidth="1"/>
    <col min="1549" max="1549" width="2.81640625" style="1" bestFit="1" customWidth="1"/>
    <col min="1550" max="1550" width="3.81640625" style="1" bestFit="1" customWidth="1"/>
    <col min="1551" max="1551" width="4.1796875" style="1" customWidth="1"/>
    <col min="1552" max="1552" width="3.54296875" style="1" customWidth="1"/>
    <col min="1553" max="1553" width="3.453125" style="1" customWidth="1"/>
    <col min="1554" max="1554" width="2.81640625" style="1" bestFit="1" customWidth="1"/>
    <col min="1555" max="1555" width="3.7265625" style="1" bestFit="1" customWidth="1"/>
    <col min="1556" max="1556" width="3.81640625" style="1" bestFit="1" customWidth="1"/>
    <col min="1557" max="1557" width="3.26953125" style="1" customWidth="1"/>
    <col min="1558" max="1559" width="3.1796875" style="1" bestFit="1" customWidth="1"/>
    <col min="1560" max="1560" width="3.81640625" style="1" bestFit="1" customWidth="1"/>
    <col min="1561" max="1561" width="3.7265625" style="1" bestFit="1" customWidth="1"/>
    <col min="1562" max="1562" width="3.81640625" style="1" bestFit="1" customWidth="1"/>
    <col min="1563" max="1563" width="2.7265625" style="1" bestFit="1" customWidth="1"/>
    <col min="1564" max="1564" width="3" style="1" bestFit="1" customWidth="1"/>
    <col min="1565" max="1566" width="3.54296875" style="1" bestFit="1" customWidth="1"/>
    <col min="1567" max="1567" width="3" style="1" customWidth="1"/>
    <col min="1568" max="1568" width="3.7265625" style="1" bestFit="1" customWidth="1"/>
    <col min="1569" max="1569" width="3.26953125" style="1" customWidth="1"/>
    <col min="1570" max="1570" width="3.54296875" style="1" bestFit="1" customWidth="1"/>
    <col min="1571" max="1571" width="6" style="1" customWidth="1"/>
    <col min="1572" max="1572" width="36.26953125" style="1" bestFit="1" customWidth="1"/>
    <col min="1573" max="1573" width="19.81640625" style="1" customWidth="1"/>
    <col min="1574" max="1574" width="4.54296875" style="1" customWidth="1"/>
    <col min="1575" max="1575" width="6" style="1" customWidth="1"/>
    <col min="1576" max="1576" width="5.453125" style="1" customWidth="1"/>
    <col min="1577" max="1577" width="4.7265625" style="1" customWidth="1"/>
    <col min="1578" max="1578" width="6" style="1" customWidth="1"/>
    <col min="1579" max="1786" width="9.1796875" style="1"/>
    <col min="1787" max="1787" width="6.26953125" style="1" customWidth="1"/>
    <col min="1788" max="1788" width="14.26953125" style="1" bestFit="1" customWidth="1"/>
    <col min="1789" max="1789" width="49.1796875" style="1" bestFit="1" customWidth="1"/>
    <col min="1790" max="1791" width="4.453125" style="1" customWidth="1"/>
    <col min="1792" max="1792" width="3.7265625" style="1" customWidth="1"/>
    <col min="1793" max="1793" width="3.54296875" style="1" customWidth="1"/>
    <col min="1794" max="1794" width="3.26953125" style="1" customWidth="1"/>
    <col min="1795" max="1795" width="3.54296875" style="1" customWidth="1"/>
    <col min="1796" max="1796" width="3.453125" style="1" customWidth="1"/>
    <col min="1797" max="1797" width="3.81640625" style="1" bestFit="1" customWidth="1"/>
    <col min="1798" max="1798" width="3.54296875" style="1" customWidth="1"/>
    <col min="1799" max="1799" width="3.26953125" style="1" bestFit="1" customWidth="1"/>
    <col min="1800" max="1800" width="2.81640625" style="1" bestFit="1" customWidth="1"/>
    <col min="1801" max="1801" width="4.26953125" style="1" bestFit="1" customWidth="1"/>
    <col min="1802" max="1802" width="3.81640625" style="1" bestFit="1" customWidth="1"/>
    <col min="1803" max="1803" width="4.1796875" style="1" bestFit="1" customWidth="1"/>
    <col min="1804" max="1804" width="3" style="1" bestFit="1" customWidth="1"/>
    <col min="1805" max="1805" width="2.81640625" style="1" bestFit="1" customWidth="1"/>
    <col min="1806" max="1806" width="3.81640625" style="1" bestFit="1" customWidth="1"/>
    <col min="1807" max="1807" width="4.1796875" style="1" customWidth="1"/>
    <col min="1808" max="1808" width="3.54296875" style="1" customWidth="1"/>
    <col min="1809" max="1809" width="3.453125" style="1" customWidth="1"/>
    <col min="1810" max="1810" width="2.81640625" style="1" bestFit="1" customWidth="1"/>
    <col min="1811" max="1811" width="3.7265625" style="1" bestFit="1" customWidth="1"/>
    <col min="1812" max="1812" width="3.81640625" style="1" bestFit="1" customWidth="1"/>
    <col min="1813" max="1813" width="3.26953125" style="1" customWidth="1"/>
    <col min="1814" max="1815" width="3.1796875" style="1" bestFit="1" customWidth="1"/>
    <col min="1816" max="1816" width="3.81640625" style="1" bestFit="1" customWidth="1"/>
    <col min="1817" max="1817" width="3.7265625" style="1" bestFit="1" customWidth="1"/>
    <col min="1818" max="1818" width="3.81640625" style="1" bestFit="1" customWidth="1"/>
    <col min="1819" max="1819" width="2.7265625" style="1" bestFit="1" customWidth="1"/>
    <col min="1820" max="1820" width="3" style="1" bestFit="1" customWidth="1"/>
    <col min="1821" max="1822" width="3.54296875" style="1" bestFit="1" customWidth="1"/>
    <col min="1823" max="1823" width="3" style="1" customWidth="1"/>
    <col min="1824" max="1824" width="3.7265625" style="1" bestFit="1" customWidth="1"/>
    <col min="1825" max="1825" width="3.26953125" style="1" customWidth="1"/>
    <col min="1826" max="1826" width="3.54296875" style="1" bestFit="1" customWidth="1"/>
    <col min="1827" max="1827" width="6" style="1" customWidth="1"/>
    <col min="1828" max="1828" width="36.26953125" style="1" bestFit="1" customWidth="1"/>
    <col min="1829" max="1829" width="19.81640625" style="1" customWidth="1"/>
    <col min="1830" max="1830" width="4.54296875" style="1" customWidth="1"/>
    <col min="1831" max="1831" width="6" style="1" customWidth="1"/>
    <col min="1832" max="1832" width="5.453125" style="1" customWidth="1"/>
    <col min="1833" max="1833" width="4.7265625" style="1" customWidth="1"/>
    <col min="1834" max="1834" width="6" style="1" customWidth="1"/>
    <col min="1835" max="2042" width="9.1796875" style="1"/>
    <col min="2043" max="2043" width="6.26953125" style="1" customWidth="1"/>
    <col min="2044" max="2044" width="14.26953125" style="1" bestFit="1" customWidth="1"/>
    <col min="2045" max="2045" width="49.1796875" style="1" bestFit="1" customWidth="1"/>
    <col min="2046" max="2047" width="4.453125" style="1" customWidth="1"/>
    <col min="2048" max="2048" width="3.7265625" style="1" customWidth="1"/>
    <col min="2049" max="2049" width="3.54296875" style="1" customWidth="1"/>
    <col min="2050" max="2050" width="3.26953125" style="1" customWidth="1"/>
    <col min="2051" max="2051" width="3.54296875" style="1" customWidth="1"/>
    <col min="2052" max="2052" width="3.453125" style="1" customWidth="1"/>
    <col min="2053" max="2053" width="3.81640625" style="1" bestFit="1" customWidth="1"/>
    <col min="2054" max="2054" width="3.54296875" style="1" customWidth="1"/>
    <col min="2055" max="2055" width="3.26953125" style="1" bestFit="1" customWidth="1"/>
    <col min="2056" max="2056" width="2.81640625" style="1" bestFit="1" customWidth="1"/>
    <col min="2057" max="2057" width="4.26953125" style="1" bestFit="1" customWidth="1"/>
    <col min="2058" max="2058" width="3.81640625" style="1" bestFit="1" customWidth="1"/>
    <col min="2059" max="2059" width="4.1796875" style="1" bestFit="1" customWidth="1"/>
    <col min="2060" max="2060" width="3" style="1" bestFit="1" customWidth="1"/>
    <col min="2061" max="2061" width="2.81640625" style="1" bestFit="1" customWidth="1"/>
    <col min="2062" max="2062" width="3.81640625" style="1" bestFit="1" customWidth="1"/>
    <col min="2063" max="2063" width="4.1796875" style="1" customWidth="1"/>
    <col min="2064" max="2064" width="3.54296875" style="1" customWidth="1"/>
    <col min="2065" max="2065" width="3.453125" style="1" customWidth="1"/>
    <col min="2066" max="2066" width="2.81640625" style="1" bestFit="1" customWidth="1"/>
    <col min="2067" max="2067" width="3.7265625" style="1" bestFit="1" customWidth="1"/>
    <col min="2068" max="2068" width="3.81640625" style="1" bestFit="1" customWidth="1"/>
    <col min="2069" max="2069" width="3.26953125" style="1" customWidth="1"/>
    <col min="2070" max="2071" width="3.1796875" style="1" bestFit="1" customWidth="1"/>
    <col min="2072" max="2072" width="3.81640625" style="1" bestFit="1" customWidth="1"/>
    <col min="2073" max="2073" width="3.7265625" style="1" bestFit="1" customWidth="1"/>
    <col min="2074" max="2074" width="3.81640625" style="1" bestFit="1" customWidth="1"/>
    <col min="2075" max="2075" width="2.7265625" style="1" bestFit="1" customWidth="1"/>
    <col min="2076" max="2076" width="3" style="1" bestFit="1" customWidth="1"/>
    <col min="2077" max="2078" width="3.54296875" style="1" bestFit="1" customWidth="1"/>
    <col min="2079" max="2079" width="3" style="1" customWidth="1"/>
    <col min="2080" max="2080" width="3.7265625" style="1" bestFit="1" customWidth="1"/>
    <col min="2081" max="2081" width="3.26953125" style="1" customWidth="1"/>
    <col min="2082" max="2082" width="3.54296875" style="1" bestFit="1" customWidth="1"/>
    <col min="2083" max="2083" width="6" style="1" customWidth="1"/>
    <col min="2084" max="2084" width="36.26953125" style="1" bestFit="1" customWidth="1"/>
    <col min="2085" max="2085" width="19.81640625" style="1" customWidth="1"/>
    <col min="2086" max="2086" width="4.54296875" style="1" customWidth="1"/>
    <col min="2087" max="2087" width="6" style="1" customWidth="1"/>
    <col min="2088" max="2088" width="5.453125" style="1" customWidth="1"/>
    <col min="2089" max="2089" width="4.7265625" style="1" customWidth="1"/>
    <col min="2090" max="2090" width="6" style="1" customWidth="1"/>
    <col min="2091" max="2298" width="9.1796875" style="1"/>
    <col min="2299" max="2299" width="6.26953125" style="1" customWidth="1"/>
    <col min="2300" max="2300" width="14.26953125" style="1" bestFit="1" customWidth="1"/>
    <col min="2301" max="2301" width="49.1796875" style="1" bestFit="1" customWidth="1"/>
    <col min="2302" max="2303" width="4.453125" style="1" customWidth="1"/>
    <col min="2304" max="2304" width="3.7265625" style="1" customWidth="1"/>
    <col min="2305" max="2305" width="3.54296875" style="1" customWidth="1"/>
    <col min="2306" max="2306" width="3.26953125" style="1" customWidth="1"/>
    <col min="2307" max="2307" width="3.54296875" style="1" customWidth="1"/>
    <col min="2308" max="2308" width="3.453125" style="1" customWidth="1"/>
    <col min="2309" max="2309" width="3.81640625" style="1" bestFit="1" customWidth="1"/>
    <col min="2310" max="2310" width="3.54296875" style="1" customWidth="1"/>
    <col min="2311" max="2311" width="3.26953125" style="1" bestFit="1" customWidth="1"/>
    <col min="2312" max="2312" width="2.81640625" style="1" bestFit="1" customWidth="1"/>
    <col min="2313" max="2313" width="4.26953125" style="1" bestFit="1" customWidth="1"/>
    <col min="2314" max="2314" width="3.81640625" style="1" bestFit="1" customWidth="1"/>
    <col min="2315" max="2315" width="4.1796875" style="1" bestFit="1" customWidth="1"/>
    <col min="2316" max="2316" width="3" style="1" bestFit="1" customWidth="1"/>
    <col min="2317" max="2317" width="2.81640625" style="1" bestFit="1" customWidth="1"/>
    <col min="2318" max="2318" width="3.81640625" style="1" bestFit="1" customWidth="1"/>
    <col min="2319" max="2319" width="4.1796875" style="1" customWidth="1"/>
    <col min="2320" max="2320" width="3.54296875" style="1" customWidth="1"/>
    <col min="2321" max="2321" width="3.453125" style="1" customWidth="1"/>
    <col min="2322" max="2322" width="2.81640625" style="1" bestFit="1" customWidth="1"/>
    <col min="2323" max="2323" width="3.7265625" style="1" bestFit="1" customWidth="1"/>
    <col min="2324" max="2324" width="3.81640625" style="1" bestFit="1" customWidth="1"/>
    <col min="2325" max="2325" width="3.26953125" style="1" customWidth="1"/>
    <col min="2326" max="2327" width="3.1796875" style="1" bestFit="1" customWidth="1"/>
    <col min="2328" max="2328" width="3.81640625" style="1" bestFit="1" customWidth="1"/>
    <col min="2329" max="2329" width="3.7265625" style="1" bestFit="1" customWidth="1"/>
    <col min="2330" max="2330" width="3.81640625" style="1" bestFit="1" customWidth="1"/>
    <col min="2331" max="2331" width="2.7265625" style="1" bestFit="1" customWidth="1"/>
    <col min="2332" max="2332" width="3" style="1" bestFit="1" customWidth="1"/>
    <col min="2333" max="2334" width="3.54296875" style="1" bestFit="1" customWidth="1"/>
    <col min="2335" max="2335" width="3" style="1" customWidth="1"/>
    <col min="2336" max="2336" width="3.7265625" style="1" bestFit="1" customWidth="1"/>
    <col min="2337" max="2337" width="3.26953125" style="1" customWidth="1"/>
    <col min="2338" max="2338" width="3.54296875" style="1" bestFit="1" customWidth="1"/>
    <col min="2339" max="2339" width="6" style="1" customWidth="1"/>
    <col min="2340" max="2340" width="36.26953125" style="1" bestFit="1" customWidth="1"/>
    <col min="2341" max="2341" width="19.81640625" style="1" customWidth="1"/>
    <col min="2342" max="2342" width="4.54296875" style="1" customWidth="1"/>
    <col min="2343" max="2343" width="6" style="1" customWidth="1"/>
    <col min="2344" max="2344" width="5.453125" style="1" customWidth="1"/>
    <col min="2345" max="2345" width="4.7265625" style="1" customWidth="1"/>
    <col min="2346" max="2346" width="6" style="1" customWidth="1"/>
    <col min="2347" max="2554" width="9.1796875" style="1"/>
    <col min="2555" max="2555" width="6.26953125" style="1" customWidth="1"/>
    <col min="2556" max="2556" width="14.26953125" style="1" bestFit="1" customWidth="1"/>
    <col min="2557" max="2557" width="49.1796875" style="1" bestFit="1" customWidth="1"/>
    <col min="2558" max="2559" width="4.453125" style="1" customWidth="1"/>
    <col min="2560" max="2560" width="3.7265625" style="1" customWidth="1"/>
    <col min="2561" max="2561" width="3.54296875" style="1" customWidth="1"/>
    <col min="2562" max="2562" width="3.26953125" style="1" customWidth="1"/>
    <col min="2563" max="2563" width="3.54296875" style="1" customWidth="1"/>
    <col min="2564" max="2564" width="3.453125" style="1" customWidth="1"/>
    <col min="2565" max="2565" width="3.81640625" style="1" bestFit="1" customWidth="1"/>
    <col min="2566" max="2566" width="3.54296875" style="1" customWidth="1"/>
    <col min="2567" max="2567" width="3.26953125" style="1" bestFit="1" customWidth="1"/>
    <col min="2568" max="2568" width="2.81640625" style="1" bestFit="1" customWidth="1"/>
    <col min="2569" max="2569" width="4.26953125" style="1" bestFit="1" customWidth="1"/>
    <col min="2570" max="2570" width="3.81640625" style="1" bestFit="1" customWidth="1"/>
    <col min="2571" max="2571" width="4.1796875" style="1" bestFit="1" customWidth="1"/>
    <col min="2572" max="2572" width="3" style="1" bestFit="1" customWidth="1"/>
    <col min="2573" max="2573" width="2.81640625" style="1" bestFit="1" customWidth="1"/>
    <col min="2574" max="2574" width="3.81640625" style="1" bestFit="1" customWidth="1"/>
    <col min="2575" max="2575" width="4.1796875" style="1" customWidth="1"/>
    <col min="2576" max="2576" width="3.54296875" style="1" customWidth="1"/>
    <col min="2577" max="2577" width="3.453125" style="1" customWidth="1"/>
    <col min="2578" max="2578" width="2.81640625" style="1" bestFit="1" customWidth="1"/>
    <col min="2579" max="2579" width="3.7265625" style="1" bestFit="1" customWidth="1"/>
    <col min="2580" max="2580" width="3.81640625" style="1" bestFit="1" customWidth="1"/>
    <col min="2581" max="2581" width="3.26953125" style="1" customWidth="1"/>
    <col min="2582" max="2583" width="3.1796875" style="1" bestFit="1" customWidth="1"/>
    <col min="2584" max="2584" width="3.81640625" style="1" bestFit="1" customWidth="1"/>
    <col min="2585" max="2585" width="3.7265625" style="1" bestFit="1" customWidth="1"/>
    <col min="2586" max="2586" width="3.81640625" style="1" bestFit="1" customWidth="1"/>
    <col min="2587" max="2587" width="2.7265625" style="1" bestFit="1" customWidth="1"/>
    <col min="2588" max="2588" width="3" style="1" bestFit="1" customWidth="1"/>
    <col min="2589" max="2590" width="3.54296875" style="1" bestFit="1" customWidth="1"/>
    <col min="2591" max="2591" width="3" style="1" customWidth="1"/>
    <col min="2592" max="2592" width="3.7265625" style="1" bestFit="1" customWidth="1"/>
    <col min="2593" max="2593" width="3.26953125" style="1" customWidth="1"/>
    <col min="2594" max="2594" width="3.54296875" style="1" bestFit="1" customWidth="1"/>
    <col min="2595" max="2595" width="6" style="1" customWidth="1"/>
    <col min="2596" max="2596" width="36.26953125" style="1" bestFit="1" customWidth="1"/>
    <col min="2597" max="2597" width="19.81640625" style="1" customWidth="1"/>
    <col min="2598" max="2598" width="4.54296875" style="1" customWidth="1"/>
    <col min="2599" max="2599" width="6" style="1" customWidth="1"/>
    <col min="2600" max="2600" width="5.453125" style="1" customWidth="1"/>
    <col min="2601" max="2601" width="4.7265625" style="1" customWidth="1"/>
    <col min="2602" max="2602" width="6" style="1" customWidth="1"/>
    <col min="2603" max="2810" width="9.1796875" style="1"/>
    <col min="2811" max="2811" width="6.26953125" style="1" customWidth="1"/>
    <col min="2812" max="2812" width="14.26953125" style="1" bestFit="1" customWidth="1"/>
    <col min="2813" max="2813" width="49.1796875" style="1" bestFit="1" customWidth="1"/>
    <col min="2814" max="2815" width="4.453125" style="1" customWidth="1"/>
    <col min="2816" max="2816" width="3.7265625" style="1" customWidth="1"/>
    <col min="2817" max="2817" width="3.54296875" style="1" customWidth="1"/>
    <col min="2818" max="2818" width="3.26953125" style="1" customWidth="1"/>
    <col min="2819" max="2819" width="3.54296875" style="1" customWidth="1"/>
    <col min="2820" max="2820" width="3.453125" style="1" customWidth="1"/>
    <col min="2821" max="2821" width="3.81640625" style="1" bestFit="1" customWidth="1"/>
    <col min="2822" max="2822" width="3.54296875" style="1" customWidth="1"/>
    <col min="2823" max="2823" width="3.26953125" style="1" bestFit="1" customWidth="1"/>
    <col min="2824" max="2824" width="2.81640625" style="1" bestFit="1" customWidth="1"/>
    <col min="2825" max="2825" width="4.26953125" style="1" bestFit="1" customWidth="1"/>
    <col min="2826" max="2826" width="3.81640625" style="1" bestFit="1" customWidth="1"/>
    <col min="2827" max="2827" width="4.1796875" style="1" bestFit="1" customWidth="1"/>
    <col min="2828" max="2828" width="3" style="1" bestFit="1" customWidth="1"/>
    <col min="2829" max="2829" width="2.81640625" style="1" bestFit="1" customWidth="1"/>
    <col min="2830" max="2830" width="3.81640625" style="1" bestFit="1" customWidth="1"/>
    <col min="2831" max="2831" width="4.1796875" style="1" customWidth="1"/>
    <col min="2832" max="2832" width="3.54296875" style="1" customWidth="1"/>
    <col min="2833" max="2833" width="3.453125" style="1" customWidth="1"/>
    <col min="2834" max="2834" width="2.81640625" style="1" bestFit="1" customWidth="1"/>
    <col min="2835" max="2835" width="3.7265625" style="1" bestFit="1" customWidth="1"/>
    <col min="2836" max="2836" width="3.81640625" style="1" bestFit="1" customWidth="1"/>
    <col min="2837" max="2837" width="3.26953125" style="1" customWidth="1"/>
    <col min="2838" max="2839" width="3.1796875" style="1" bestFit="1" customWidth="1"/>
    <col min="2840" max="2840" width="3.81640625" style="1" bestFit="1" customWidth="1"/>
    <col min="2841" max="2841" width="3.7265625" style="1" bestFit="1" customWidth="1"/>
    <col min="2842" max="2842" width="3.81640625" style="1" bestFit="1" customWidth="1"/>
    <col min="2843" max="2843" width="2.7265625" style="1" bestFit="1" customWidth="1"/>
    <col min="2844" max="2844" width="3" style="1" bestFit="1" customWidth="1"/>
    <col min="2845" max="2846" width="3.54296875" style="1" bestFit="1" customWidth="1"/>
    <col min="2847" max="2847" width="3" style="1" customWidth="1"/>
    <col min="2848" max="2848" width="3.7265625" style="1" bestFit="1" customWidth="1"/>
    <col min="2849" max="2849" width="3.26953125" style="1" customWidth="1"/>
    <col min="2850" max="2850" width="3.54296875" style="1" bestFit="1" customWidth="1"/>
    <col min="2851" max="2851" width="6" style="1" customWidth="1"/>
    <col min="2852" max="2852" width="36.26953125" style="1" bestFit="1" customWidth="1"/>
    <col min="2853" max="2853" width="19.81640625" style="1" customWidth="1"/>
    <col min="2854" max="2854" width="4.54296875" style="1" customWidth="1"/>
    <col min="2855" max="2855" width="6" style="1" customWidth="1"/>
    <col min="2856" max="2856" width="5.453125" style="1" customWidth="1"/>
    <col min="2857" max="2857" width="4.7265625" style="1" customWidth="1"/>
    <col min="2858" max="2858" width="6" style="1" customWidth="1"/>
    <col min="2859" max="3066" width="9.1796875" style="1"/>
    <col min="3067" max="3067" width="6.26953125" style="1" customWidth="1"/>
    <col min="3068" max="3068" width="14.26953125" style="1" bestFit="1" customWidth="1"/>
    <col min="3069" max="3069" width="49.1796875" style="1" bestFit="1" customWidth="1"/>
    <col min="3070" max="3071" width="4.453125" style="1" customWidth="1"/>
    <col min="3072" max="3072" width="3.7265625" style="1" customWidth="1"/>
    <col min="3073" max="3073" width="3.54296875" style="1" customWidth="1"/>
    <col min="3074" max="3074" width="3.26953125" style="1" customWidth="1"/>
    <col min="3075" max="3075" width="3.54296875" style="1" customWidth="1"/>
    <col min="3076" max="3076" width="3.453125" style="1" customWidth="1"/>
    <col min="3077" max="3077" width="3.81640625" style="1" bestFit="1" customWidth="1"/>
    <col min="3078" max="3078" width="3.54296875" style="1" customWidth="1"/>
    <col min="3079" max="3079" width="3.26953125" style="1" bestFit="1" customWidth="1"/>
    <col min="3080" max="3080" width="2.81640625" style="1" bestFit="1" customWidth="1"/>
    <col min="3081" max="3081" width="4.26953125" style="1" bestFit="1" customWidth="1"/>
    <col min="3082" max="3082" width="3.81640625" style="1" bestFit="1" customWidth="1"/>
    <col min="3083" max="3083" width="4.1796875" style="1" bestFit="1" customWidth="1"/>
    <col min="3084" max="3084" width="3" style="1" bestFit="1" customWidth="1"/>
    <col min="3085" max="3085" width="2.81640625" style="1" bestFit="1" customWidth="1"/>
    <col min="3086" max="3086" width="3.81640625" style="1" bestFit="1" customWidth="1"/>
    <col min="3087" max="3087" width="4.1796875" style="1" customWidth="1"/>
    <col min="3088" max="3088" width="3.54296875" style="1" customWidth="1"/>
    <col min="3089" max="3089" width="3.453125" style="1" customWidth="1"/>
    <col min="3090" max="3090" width="2.81640625" style="1" bestFit="1" customWidth="1"/>
    <col min="3091" max="3091" width="3.7265625" style="1" bestFit="1" customWidth="1"/>
    <col min="3092" max="3092" width="3.81640625" style="1" bestFit="1" customWidth="1"/>
    <col min="3093" max="3093" width="3.26953125" style="1" customWidth="1"/>
    <col min="3094" max="3095" width="3.1796875" style="1" bestFit="1" customWidth="1"/>
    <col min="3096" max="3096" width="3.81640625" style="1" bestFit="1" customWidth="1"/>
    <col min="3097" max="3097" width="3.7265625" style="1" bestFit="1" customWidth="1"/>
    <col min="3098" max="3098" width="3.81640625" style="1" bestFit="1" customWidth="1"/>
    <col min="3099" max="3099" width="2.7265625" style="1" bestFit="1" customWidth="1"/>
    <col min="3100" max="3100" width="3" style="1" bestFit="1" customWidth="1"/>
    <col min="3101" max="3102" width="3.54296875" style="1" bestFit="1" customWidth="1"/>
    <col min="3103" max="3103" width="3" style="1" customWidth="1"/>
    <col min="3104" max="3104" width="3.7265625" style="1" bestFit="1" customWidth="1"/>
    <col min="3105" max="3105" width="3.26953125" style="1" customWidth="1"/>
    <col min="3106" max="3106" width="3.54296875" style="1" bestFit="1" customWidth="1"/>
    <col min="3107" max="3107" width="6" style="1" customWidth="1"/>
    <col min="3108" max="3108" width="36.26953125" style="1" bestFit="1" customWidth="1"/>
    <col min="3109" max="3109" width="19.81640625" style="1" customWidth="1"/>
    <col min="3110" max="3110" width="4.54296875" style="1" customWidth="1"/>
    <col min="3111" max="3111" width="6" style="1" customWidth="1"/>
    <col min="3112" max="3112" width="5.453125" style="1" customWidth="1"/>
    <col min="3113" max="3113" width="4.7265625" style="1" customWidth="1"/>
    <col min="3114" max="3114" width="6" style="1" customWidth="1"/>
    <col min="3115" max="3322" width="9.1796875" style="1"/>
    <col min="3323" max="3323" width="6.26953125" style="1" customWidth="1"/>
    <col min="3324" max="3324" width="14.26953125" style="1" bestFit="1" customWidth="1"/>
    <col min="3325" max="3325" width="49.1796875" style="1" bestFit="1" customWidth="1"/>
    <col min="3326" max="3327" width="4.453125" style="1" customWidth="1"/>
    <col min="3328" max="3328" width="3.7265625" style="1" customWidth="1"/>
    <col min="3329" max="3329" width="3.54296875" style="1" customWidth="1"/>
    <col min="3330" max="3330" width="3.26953125" style="1" customWidth="1"/>
    <col min="3331" max="3331" width="3.54296875" style="1" customWidth="1"/>
    <col min="3332" max="3332" width="3.453125" style="1" customWidth="1"/>
    <col min="3333" max="3333" width="3.81640625" style="1" bestFit="1" customWidth="1"/>
    <col min="3334" max="3334" width="3.54296875" style="1" customWidth="1"/>
    <col min="3335" max="3335" width="3.26953125" style="1" bestFit="1" customWidth="1"/>
    <col min="3336" max="3336" width="2.81640625" style="1" bestFit="1" customWidth="1"/>
    <col min="3337" max="3337" width="4.26953125" style="1" bestFit="1" customWidth="1"/>
    <col min="3338" max="3338" width="3.81640625" style="1" bestFit="1" customWidth="1"/>
    <col min="3339" max="3339" width="4.1796875" style="1" bestFit="1" customWidth="1"/>
    <col min="3340" max="3340" width="3" style="1" bestFit="1" customWidth="1"/>
    <col min="3341" max="3341" width="2.81640625" style="1" bestFit="1" customWidth="1"/>
    <col min="3342" max="3342" width="3.81640625" style="1" bestFit="1" customWidth="1"/>
    <col min="3343" max="3343" width="4.1796875" style="1" customWidth="1"/>
    <col min="3344" max="3344" width="3.54296875" style="1" customWidth="1"/>
    <col min="3345" max="3345" width="3.453125" style="1" customWidth="1"/>
    <col min="3346" max="3346" width="2.81640625" style="1" bestFit="1" customWidth="1"/>
    <col min="3347" max="3347" width="3.7265625" style="1" bestFit="1" customWidth="1"/>
    <col min="3348" max="3348" width="3.81640625" style="1" bestFit="1" customWidth="1"/>
    <col min="3349" max="3349" width="3.26953125" style="1" customWidth="1"/>
    <col min="3350" max="3351" width="3.1796875" style="1" bestFit="1" customWidth="1"/>
    <col min="3352" max="3352" width="3.81640625" style="1" bestFit="1" customWidth="1"/>
    <col min="3353" max="3353" width="3.7265625" style="1" bestFit="1" customWidth="1"/>
    <col min="3354" max="3354" width="3.81640625" style="1" bestFit="1" customWidth="1"/>
    <col min="3355" max="3355" width="2.7265625" style="1" bestFit="1" customWidth="1"/>
    <col min="3356" max="3356" width="3" style="1" bestFit="1" customWidth="1"/>
    <col min="3357" max="3358" width="3.54296875" style="1" bestFit="1" customWidth="1"/>
    <col min="3359" max="3359" width="3" style="1" customWidth="1"/>
    <col min="3360" max="3360" width="3.7265625" style="1" bestFit="1" customWidth="1"/>
    <col min="3361" max="3361" width="3.26953125" style="1" customWidth="1"/>
    <col min="3362" max="3362" width="3.54296875" style="1" bestFit="1" customWidth="1"/>
    <col min="3363" max="3363" width="6" style="1" customWidth="1"/>
    <col min="3364" max="3364" width="36.26953125" style="1" bestFit="1" customWidth="1"/>
    <col min="3365" max="3365" width="19.81640625" style="1" customWidth="1"/>
    <col min="3366" max="3366" width="4.54296875" style="1" customWidth="1"/>
    <col min="3367" max="3367" width="6" style="1" customWidth="1"/>
    <col min="3368" max="3368" width="5.453125" style="1" customWidth="1"/>
    <col min="3369" max="3369" width="4.7265625" style="1" customWidth="1"/>
    <col min="3370" max="3370" width="6" style="1" customWidth="1"/>
    <col min="3371" max="3578" width="9.1796875" style="1"/>
    <col min="3579" max="3579" width="6.26953125" style="1" customWidth="1"/>
    <col min="3580" max="3580" width="14.26953125" style="1" bestFit="1" customWidth="1"/>
    <col min="3581" max="3581" width="49.1796875" style="1" bestFit="1" customWidth="1"/>
    <col min="3582" max="3583" width="4.453125" style="1" customWidth="1"/>
    <col min="3584" max="3584" width="3.7265625" style="1" customWidth="1"/>
    <col min="3585" max="3585" width="3.54296875" style="1" customWidth="1"/>
    <col min="3586" max="3586" width="3.26953125" style="1" customWidth="1"/>
    <col min="3587" max="3587" width="3.54296875" style="1" customWidth="1"/>
    <col min="3588" max="3588" width="3.453125" style="1" customWidth="1"/>
    <col min="3589" max="3589" width="3.81640625" style="1" bestFit="1" customWidth="1"/>
    <col min="3590" max="3590" width="3.54296875" style="1" customWidth="1"/>
    <col min="3591" max="3591" width="3.26953125" style="1" bestFit="1" customWidth="1"/>
    <col min="3592" max="3592" width="2.81640625" style="1" bestFit="1" customWidth="1"/>
    <col min="3593" max="3593" width="4.26953125" style="1" bestFit="1" customWidth="1"/>
    <col min="3594" max="3594" width="3.81640625" style="1" bestFit="1" customWidth="1"/>
    <col min="3595" max="3595" width="4.1796875" style="1" bestFit="1" customWidth="1"/>
    <col min="3596" max="3596" width="3" style="1" bestFit="1" customWidth="1"/>
    <col min="3597" max="3597" width="2.81640625" style="1" bestFit="1" customWidth="1"/>
    <col min="3598" max="3598" width="3.81640625" style="1" bestFit="1" customWidth="1"/>
    <col min="3599" max="3599" width="4.1796875" style="1" customWidth="1"/>
    <col min="3600" max="3600" width="3.54296875" style="1" customWidth="1"/>
    <col min="3601" max="3601" width="3.453125" style="1" customWidth="1"/>
    <col min="3602" max="3602" width="2.81640625" style="1" bestFit="1" customWidth="1"/>
    <col min="3603" max="3603" width="3.7265625" style="1" bestFit="1" customWidth="1"/>
    <col min="3604" max="3604" width="3.81640625" style="1" bestFit="1" customWidth="1"/>
    <col min="3605" max="3605" width="3.26953125" style="1" customWidth="1"/>
    <col min="3606" max="3607" width="3.1796875" style="1" bestFit="1" customWidth="1"/>
    <col min="3608" max="3608" width="3.81640625" style="1" bestFit="1" customWidth="1"/>
    <col min="3609" max="3609" width="3.7265625" style="1" bestFit="1" customWidth="1"/>
    <col min="3610" max="3610" width="3.81640625" style="1" bestFit="1" customWidth="1"/>
    <col min="3611" max="3611" width="2.7265625" style="1" bestFit="1" customWidth="1"/>
    <col min="3612" max="3612" width="3" style="1" bestFit="1" customWidth="1"/>
    <col min="3613" max="3614" width="3.54296875" style="1" bestFit="1" customWidth="1"/>
    <col min="3615" max="3615" width="3" style="1" customWidth="1"/>
    <col min="3616" max="3616" width="3.7265625" style="1" bestFit="1" customWidth="1"/>
    <col min="3617" max="3617" width="3.26953125" style="1" customWidth="1"/>
    <col min="3618" max="3618" width="3.54296875" style="1" bestFit="1" customWidth="1"/>
    <col min="3619" max="3619" width="6" style="1" customWidth="1"/>
    <col min="3620" max="3620" width="36.26953125" style="1" bestFit="1" customWidth="1"/>
    <col min="3621" max="3621" width="19.81640625" style="1" customWidth="1"/>
    <col min="3622" max="3622" width="4.54296875" style="1" customWidth="1"/>
    <col min="3623" max="3623" width="6" style="1" customWidth="1"/>
    <col min="3624" max="3624" width="5.453125" style="1" customWidth="1"/>
    <col min="3625" max="3625" width="4.7265625" style="1" customWidth="1"/>
    <col min="3626" max="3626" width="6" style="1" customWidth="1"/>
    <col min="3627" max="3834" width="9.1796875" style="1"/>
    <col min="3835" max="3835" width="6.26953125" style="1" customWidth="1"/>
    <col min="3836" max="3836" width="14.26953125" style="1" bestFit="1" customWidth="1"/>
    <col min="3837" max="3837" width="49.1796875" style="1" bestFit="1" customWidth="1"/>
    <col min="3838" max="3839" width="4.453125" style="1" customWidth="1"/>
    <col min="3840" max="3840" width="3.7265625" style="1" customWidth="1"/>
    <col min="3841" max="3841" width="3.54296875" style="1" customWidth="1"/>
    <col min="3842" max="3842" width="3.26953125" style="1" customWidth="1"/>
    <col min="3843" max="3843" width="3.54296875" style="1" customWidth="1"/>
    <col min="3844" max="3844" width="3.453125" style="1" customWidth="1"/>
    <col min="3845" max="3845" width="3.81640625" style="1" bestFit="1" customWidth="1"/>
    <col min="3846" max="3846" width="3.54296875" style="1" customWidth="1"/>
    <col min="3847" max="3847" width="3.26953125" style="1" bestFit="1" customWidth="1"/>
    <col min="3848" max="3848" width="2.81640625" style="1" bestFit="1" customWidth="1"/>
    <col min="3849" max="3849" width="4.26953125" style="1" bestFit="1" customWidth="1"/>
    <col min="3850" max="3850" width="3.81640625" style="1" bestFit="1" customWidth="1"/>
    <col min="3851" max="3851" width="4.1796875" style="1" bestFit="1" customWidth="1"/>
    <col min="3852" max="3852" width="3" style="1" bestFit="1" customWidth="1"/>
    <col min="3853" max="3853" width="2.81640625" style="1" bestFit="1" customWidth="1"/>
    <col min="3854" max="3854" width="3.81640625" style="1" bestFit="1" customWidth="1"/>
    <col min="3855" max="3855" width="4.1796875" style="1" customWidth="1"/>
    <col min="3856" max="3856" width="3.54296875" style="1" customWidth="1"/>
    <col min="3857" max="3857" width="3.453125" style="1" customWidth="1"/>
    <col min="3858" max="3858" width="2.81640625" style="1" bestFit="1" customWidth="1"/>
    <col min="3859" max="3859" width="3.7265625" style="1" bestFit="1" customWidth="1"/>
    <col min="3860" max="3860" width="3.81640625" style="1" bestFit="1" customWidth="1"/>
    <col min="3861" max="3861" width="3.26953125" style="1" customWidth="1"/>
    <col min="3862" max="3863" width="3.1796875" style="1" bestFit="1" customWidth="1"/>
    <col min="3864" max="3864" width="3.81640625" style="1" bestFit="1" customWidth="1"/>
    <col min="3865" max="3865" width="3.7265625" style="1" bestFit="1" customWidth="1"/>
    <col min="3866" max="3866" width="3.81640625" style="1" bestFit="1" customWidth="1"/>
    <col min="3867" max="3867" width="2.7265625" style="1" bestFit="1" customWidth="1"/>
    <col min="3868" max="3868" width="3" style="1" bestFit="1" customWidth="1"/>
    <col min="3869" max="3870" width="3.54296875" style="1" bestFit="1" customWidth="1"/>
    <col min="3871" max="3871" width="3" style="1" customWidth="1"/>
    <col min="3872" max="3872" width="3.7265625" style="1" bestFit="1" customWidth="1"/>
    <col min="3873" max="3873" width="3.26953125" style="1" customWidth="1"/>
    <col min="3874" max="3874" width="3.54296875" style="1" bestFit="1" customWidth="1"/>
    <col min="3875" max="3875" width="6" style="1" customWidth="1"/>
    <col min="3876" max="3876" width="36.26953125" style="1" bestFit="1" customWidth="1"/>
    <col min="3877" max="3877" width="19.81640625" style="1" customWidth="1"/>
    <col min="3878" max="3878" width="4.54296875" style="1" customWidth="1"/>
    <col min="3879" max="3879" width="6" style="1" customWidth="1"/>
    <col min="3880" max="3880" width="5.453125" style="1" customWidth="1"/>
    <col min="3881" max="3881" width="4.7265625" style="1" customWidth="1"/>
    <col min="3882" max="3882" width="6" style="1" customWidth="1"/>
    <col min="3883" max="4090" width="9.1796875" style="1"/>
    <col min="4091" max="4091" width="6.26953125" style="1" customWidth="1"/>
    <col min="4092" max="4092" width="14.26953125" style="1" bestFit="1" customWidth="1"/>
    <col min="4093" max="4093" width="49.1796875" style="1" bestFit="1" customWidth="1"/>
    <col min="4094" max="4095" width="4.453125" style="1" customWidth="1"/>
    <col min="4096" max="4096" width="3.7265625" style="1" customWidth="1"/>
    <col min="4097" max="4097" width="3.54296875" style="1" customWidth="1"/>
    <col min="4098" max="4098" width="3.26953125" style="1" customWidth="1"/>
    <col min="4099" max="4099" width="3.54296875" style="1" customWidth="1"/>
    <col min="4100" max="4100" width="3.453125" style="1" customWidth="1"/>
    <col min="4101" max="4101" width="3.81640625" style="1" bestFit="1" customWidth="1"/>
    <col min="4102" max="4102" width="3.54296875" style="1" customWidth="1"/>
    <col min="4103" max="4103" width="3.26953125" style="1" bestFit="1" customWidth="1"/>
    <col min="4104" max="4104" width="2.81640625" style="1" bestFit="1" customWidth="1"/>
    <col min="4105" max="4105" width="4.26953125" style="1" bestFit="1" customWidth="1"/>
    <col min="4106" max="4106" width="3.81640625" style="1" bestFit="1" customWidth="1"/>
    <col min="4107" max="4107" width="4.1796875" style="1" bestFit="1" customWidth="1"/>
    <col min="4108" max="4108" width="3" style="1" bestFit="1" customWidth="1"/>
    <col min="4109" max="4109" width="2.81640625" style="1" bestFit="1" customWidth="1"/>
    <col min="4110" max="4110" width="3.81640625" style="1" bestFit="1" customWidth="1"/>
    <col min="4111" max="4111" width="4.1796875" style="1" customWidth="1"/>
    <col min="4112" max="4112" width="3.54296875" style="1" customWidth="1"/>
    <col min="4113" max="4113" width="3.453125" style="1" customWidth="1"/>
    <col min="4114" max="4114" width="2.81640625" style="1" bestFit="1" customWidth="1"/>
    <col min="4115" max="4115" width="3.7265625" style="1" bestFit="1" customWidth="1"/>
    <col min="4116" max="4116" width="3.81640625" style="1" bestFit="1" customWidth="1"/>
    <col min="4117" max="4117" width="3.26953125" style="1" customWidth="1"/>
    <col min="4118" max="4119" width="3.1796875" style="1" bestFit="1" customWidth="1"/>
    <col min="4120" max="4120" width="3.81640625" style="1" bestFit="1" customWidth="1"/>
    <col min="4121" max="4121" width="3.7265625" style="1" bestFit="1" customWidth="1"/>
    <col min="4122" max="4122" width="3.81640625" style="1" bestFit="1" customWidth="1"/>
    <col min="4123" max="4123" width="2.7265625" style="1" bestFit="1" customWidth="1"/>
    <col min="4124" max="4124" width="3" style="1" bestFit="1" customWidth="1"/>
    <col min="4125" max="4126" width="3.54296875" style="1" bestFit="1" customWidth="1"/>
    <col min="4127" max="4127" width="3" style="1" customWidth="1"/>
    <col min="4128" max="4128" width="3.7265625" style="1" bestFit="1" customWidth="1"/>
    <col min="4129" max="4129" width="3.26953125" style="1" customWidth="1"/>
    <col min="4130" max="4130" width="3.54296875" style="1" bestFit="1" customWidth="1"/>
    <col min="4131" max="4131" width="6" style="1" customWidth="1"/>
    <col min="4132" max="4132" width="36.26953125" style="1" bestFit="1" customWidth="1"/>
    <col min="4133" max="4133" width="19.81640625" style="1" customWidth="1"/>
    <col min="4134" max="4134" width="4.54296875" style="1" customWidth="1"/>
    <col min="4135" max="4135" width="6" style="1" customWidth="1"/>
    <col min="4136" max="4136" width="5.453125" style="1" customWidth="1"/>
    <col min="4137" max="4137" width="4.7265625" style="1" customWidth="1"/>
    <col min="4138" max="4138" width="6" style="1" customWidth="1"/>
    <col min="4139" max="4346" width="9.1796875" style="1"/>
    <col min="4347" max="4347" width="6.26953125" style="1" customWidth="1"/>
    <col min="4348" max="4348" width="14.26953125" style="1" bestFit="1" customWidth="1"/>
    <col min="4349" max="4349" width="49.1796875" style="1" bestFit="1" customWidth="1"/>
    <col min="4350" max="4351" width="4.453125" style="1" customWidth="1"/>
    <col min="4352" max="4352" width="3.7265625" style="1" customWidth="1"/>
    <col min="4353" max="4353" width="3.54296875" style="1" customWidth="1"/>
    <col min="4354" max="4354" width="3.26953125" style="1" customWidth="1"/>
    <col min="4355" max="4355" width="3.54296875" style="1" customWidth="1"/>
    <col min="4356" max="4356" width="3.453125" style="1" customWidth="1"/>
    <col min="4357" max="4357" width="3.81640625" style="1" bestFit="1" customWidth="1"/>
    <col min="4358" max="4358" width="3.54296875" style="1" customWidth="1"/>
    <col min="4359" max="4359" width="3.26953125" style="1" bestFit="1" customWidth="1"/>
    <col min="4360" max="4360" width="2.81640625" style="1" bestFit="1" customWidth="1"/>
    <col min="4361" max="4361" width="4.26953125" style="1" bestFit="1" customWidth="1"/>
    <col min="4362" max="4362" width="3.81640625" style="1" bestFit="1" customWidth="1"/>
    <col min="4363" max="4363" width="4.1796875" style="1" bestFit="1" customWidth="1"/>
    <col min="4364" max="4364" width="3" style="1" bestFit="1" customWidth="1"/>
    <col min="4365" max="4365" width="2.81640625" style="1" bestFit="1" customWidth="1"/>
    <col min="4366" max="4366" width="3.81640625" style="1" bestFit="1" customWidth="1"/>
    <col min="4367" max="4367" width="4.1796875" style="1" customWidth="1"/>
    <col min="4368" max="4368" width="3.54296875" style="1" customWidth="1"/>
    <col min="4369" max="4369" width="3.453125" style="1" customWidth="1"/>
    <col min="4370" max="4370" width="2.81640625" style="1" bestFit="1" customWidth="1"/>
    <col min="4371" max="4371" width="3.7265625" style="1" bestFit="1" customWidth="1"/>
    <col min="4372" max="4372" width="3.81640625" style="1" bestFit="1" customWidth="1"/>
    <col min="4373" max="4373" width="3.26953125" style="1" customWidth="1"/>
    <col min="4374" max="4375" width="3.1796875" style="1" bestFit="1" customWidth="1"/>
    <col min="4376" max="4376" width="3.81640625" style="1" bestFit="1" customWidth="1"/>
    <col min="4377" max="4377" width="3.7265625" style="1" bestFit="1" customWidth="1"/>
    <col min="4378" max="4378" width="3.81640625" style="1" bestFit="1" customWidth="1"/>
    <col min="4379" max="4379" width="2.7265625" style="1" bestFit="1" customWidth="1"/>
    <col min="4380" max="4380" width="3" style="1" bestFit="1" customWidth="1"/>
    <col min="4381" max="4382" width="3.54296875" style="1" bestFit="1" customWidth="1"/>
    <col min="4383" max="4383" width="3" style="1" customWidth="1"/>
    <col min="4384" max="4384" width="3.7265625" style="1" bestFit="1" customWidth="1"/>
    <col min="4385" max="4385" width="3.26953125" style="1" customWidth="1"/>
    <col min="4386" max="4386" width="3.54296875" style="1" bestFit="1" customWidth="1"/>
    <col min="4387" max="4387" width="6" style="1" customWidth="1"/>
    <col min="4388" max="4388" width="36.26953125" style="1" bestFit="1" customWidth="1"/>
    <col min="4389" max="4389" width="19.81640625" style="1" customWidth="1"/>
    <col min="4390" max="4390" width="4.54296875" style="1" customWidth="1"/>
    <col min="4391" max="4391" width="6" style="1" customWidth="1"/>
    <col min="4392" max="4392" width="5.453125" style="1" customWidth="1"/>
    <col min="4393" max="4393" width="4.7265625" style="1" customWidth="1"/>
    <col min="4394" max="4394" width="6" style="1" customWidth="1"/>
    <col min="4395" max="4602" width="9.1796875" style="1"/>
    <col min="4603" max="4603" width="6.26953125" style="1" customWidth="1"/>
    <col min="4604" max="4604" width="14.26953125" style="1" bestFit="1" customWidth="1"/>
    <col min="4605" max="4605" width="49.1796875" style="1" bestFit="1" customWidth="1"/>
    <col min="4606" max="4607" width="4.453125" style="1" customWidth="1"/>
    <col min="4608" max="4608" width="3.7265625" style="1" customWidth="1"/>
    <col min="4609" max="4609" width="3.54296875" style="1" customWidth="1"/>
    <col min="4610" max="4610" width="3.26953125" style="1" customWidth="1"/>
    <col min="4611" max="4611" width="3.54296875" style="1" customWidth="1"/>
    <col min="4612" max="4612" width="3.453125" style="1" customWidth="1"/>
    <col min="4613" max="4613" width="3.81640625" style="1" bestFit="1" customWidth="1"/>
    <col min="4614" max="4614" width="3.54296875" style="1" customWidth="1"/>
    <col min="4615" max="4615" width="3.26953125" style="1" bestFit="1" customWidth="1"/>
    <col min="4616" max="4616" width="2.81640625" style="1" bestFit="1" customWidth="1"/>
    <col min="4617" max="4617" width="4.26953125" style="1" bestFit="1" customWidth="1"/>
    <col min="4618" max="4618" width="3.81640625" style="1" bestFit="1" customWidth="1"/>
    <col min="4619" max="4619" width="4.1796875" style="1" bestFit="1" customWidth="1"/>
    <col min="4620" max="4620" width="3" style="1" bestFit="1" customWidth="1"/>
    <col min="4621" max="4621" width="2.81640625" style="1" bestFit="1" customWidth="1"/>
    <col min="4622" max="4622" width="3.81640625" style="1" bestFit="1" customWidth="1"/>
    <col min="4623" max="4623" width="4.1796875" style="1" customWidth="1"/>
    <col min="4624" max="4624" width="3.54296875" style="1" customWidth="1"/>
    <col min="4625" max="4625" width="3.453125" style="1" customWidth="1"/>
    <col min="4626" max="4626" width="2.81640625" style="1" bestFit="1" customWidth="1"/>
    <col min="4627" max="4627" width="3.7265625" style="1" bestFit="1" customWidth="1"/>
    <col min="4628" max="4628" width="3.81640625" style="1" bestFit="1" customWidth="1"/>
    <col min="4629" max="4629" width="3.26953125" style="1" customWidth="1"/>
    <col min="4630" max="4631" width="3.1796875" style="1" bestFit="1" customWidth="1"/>
    <col min="4632" max="4632" width="3.81640625" style="1" bestFit="1" customWidth="1"/>
    <col min="4633" max="4633" width="3.7265625" style="1" bestFit="1" customWidth="1"/>
    <col min="4634" max="4634" width="3.81640625" style="1" bestFit="1" customWidth="1"/>
    <col min="4635" max="4635" width="2.7265625" style="1" bestFit="1" customWidth="1"/>
    <col min="4636" max="4636" width="3" style="1" bestFit="1" customWidth="1"/>
    <col min="4637" max="4638" width="3.54296875" style="1" bestFit="1" customWidth="1"/>
    <col min="4639" max="4639" width="3" style="1" customWidth="1"/>
    <col min="4640" max="4640" width="3.7265625" style="1" bestFit="1" customWidth="1"/>
    <col min="4641" max="4641" width="3.26953125" style="1" customWidth="1"/>
    <col min="4642" max="4642" width="3.54296875" style="1" bestFit="1" customWidth="1"/>
    <col min="4643" max="4643" width="6" style="1" customWidth="1"/>
    <col min="4644" max="4644" width="36.26953125" style="1" bestFit="1" customWidth="1"/>
    <col min="4645" max="4645" width="19.81640625" style="1" customWidth="1"/>
    <col min="4646" max="4646" width="4.54296875" style="1" customWidth="1"/>
    <col min="4647" max="4647" width="6" style="1" customWidth="1"/>
    <col min="4648" max="4648" width="5.453125" style="1" customWidth="1"/>
    <col min="4649" max="4649" width="4.7265625" style="1" customWidth="1"/>
    <col min="4650" max="4650" width="6" style="1" customWidth="1"/>
    <col min="4651" max="4858" width="9.1796875" style="1"/>
    <col min="4859" max="4859" width="6.26953125" style="1" customWidth="1"/>
    <col min="4860" max="4860" width="14.26953125" style="1" bestFit="1" customWidth="1"/>
    <col min="4861" max="4861" width="49.1796875" style="1" bestFit="1" customWidth="1"/>
    <col min="4862" max="4863" width="4.453125" style="1" customWidth="1"/>
    <col min="4864" max="4864" width="3.7265625" style="1" customWidth="1"/>
    <col min="4865" max="4865" width="3.54296875" style="1" customWidth="1"/>
    <col min="4866" max="4866" width="3.26953125" style="1" customWidth="1"/>
    <col min="4867" max="4867" width="3.54296875" style="1" customWidth="1"/>
    <col min="4868" max="4868" width="3.453125" style="1" customWidth="1"/>
    <col min="4869" max="4869" width="3.81640625" style="1" bestFit="1" customWidth="1"/>
    <col min="4870" max="4870" width="3.54296875" style="1" customWidth="1"/>
    <col min="4871" max="4871" width="3.26953125" style="1" bestFit="1" customWidth="1"/>
    <col min="4872" max="4872" width="2.81640625" style="1" bestFit="1" customWidth="1"/>
    <col min="4873" max="4873" width="4.26953125" style="1" bestFit="1" customWidth="1"/>
    <col min="4874" max="4874" width="3.81640625" style="1" bestFit="1" customWidth="1"/>
    <col min="4875" max="4875" width="4.1796875" style="1" bestFit="1" customWidth="1"/>
    <col min="4876" max="4876" width="3" style="1" bestFit="1" customWidth="1"/>
    <col min="4877" max="4877" width="2.81640625" style="1" bestFit="1" customWidth="1"/>
    <col min="4878" max="4878" width="3.81640625" style="1" bestFit="1" customWidth="1"/>
    <col min="4879" max="4879" width="4.1796875" style="1" customWidth="1"/>
    <col min="4880" max="4880" width="3.54296875" style="1" customWidth="1"/>
    <col min="4881" max="4881" width="3.453125" style="1" customWidth="1"/>
    <col min="4882" max="4882" width="2.81640625" style="1" bestFit="1" customWidth="1"/>
    <col min="4883" max="4883" width="3.7265625" style="1" bestFit="1" customWidth="1"/>
    <col min="4884" max="4884" width="3.81640625" style="1" bestFit="1" customWidth="1"/>
    <col min="4885" max="4885" width="3.26953125" style="1" customWidth="1"/>
    <col min="4886" max="4887" width="3.1796875" style="1" bestFit="1" customWidth="1"/>
    <col min="4888" max="4888" width="3.81640625" style="1" bestFit="1" customWidth="1"/>
    <col min="4889" max="4889" width="3.7265625" style="1" bestFit="1" customWidth="1"/>
    <col min="4890" max="4890" width="3.81640625" style="1" bestFit="1" customWidth="1"/>
    <col min="4891" max="4891" width="2.7265625" style="1" bestFit="1" customWidth="1"/>
    <col min="4892" max="4892" width="3" style="1" bestFit="1" customWidth="1"/>
    <col min="4893" max="4894" width="3.54296875" style="1" bestFit="1" customWidth="1"/>
    <col min="4895" max="4895" width="3" style="1" customWidth="1"/>
    <col min="4896" max="4896" width="3.7265625" style="1" bestFit="1" customWidth="1"/>
    <col min="4897" max="4897" width="3.26953125" style="1" customWidth="1"/>
    <col min="4898" max="4898" width="3.54296875" style="1" bestFit="1" customWidth="1"/>
    <col min="4899" max="4899" width="6" style="1" customWidth="1"/>
    <col min="4900" max="4900" width="36.26953125" style="1" bestFit="1" customWidth="1"/>
    <col min="4901" max="4901" width="19.81640625" style="1" customWidth="1"/>
    <col min="4902" max="4902" width="4.54296875" style="1" customWidth="1"/>
    <col min="4903" max="4903" width="6" style="1" customWidth="1"/>
    <col min="4904" max="4904" width="5.453125" style="1" customWidth="1"/>
    <col min="4905" max="4905" width="4.7265625" style="1" customWidth="1"/>
    <col min="4906" max="4906" width="6" style="1" customWidth="1"/>
    <col min="4907" max="5114" width="9.1796875" style="1"/>
    <col min="5115" max="5115" width="6.26953125" style="1" customWidth="1"/>
    <col min="5116" max="5116" width="14.26953125" style="1" bestFit="1" customWidth="1"/>
    <col min="5117" max="5117" width="49.1796875" style="1" bestFit="1" customWidth="1"/>
    <col min="5118" max="5119" width="4.453125" style="1" customWidth="1"/>
    <col min="5120" max="5120" width="3.7265625" style="1" customWidth="1"/>
    <col min="5121" max="5121" width="3.54296875" style="1" customWidth="1"/>
    <col min="5122" max="5122" width="3.26953125" style="1" customWidth="1"/>
    <col min="5123" max="5123" width="3.54296875" style="1" customWidth="1"/>
    <col min="5124" max="5124" width="3.453125" style="1" customWidth="1"/>
    <col min="5125" max="5125" width="3.81640625" style="1" bestFit="1" customWidth="1"/>
    <col min="5126" max="5126" width="3.54296875" style="1" customWidth="1"/>
    <col min="5127" max="5127" width="3.26953125" style="1" bestFit="1" customWidth="1"/>
    <col min="5128" max="5128" width="2.81640625" style="1" bestFit="1" customWidth="1"/>
    <col min="5129" max="5129" width="4.26953125" style="1" bestFit="1" customWidth="1"/>
    <col min="5130" max="5130" width="3.81640625" style="1" bestFit="1" customWidth="1"/>
    <col min="5131" max="5131" width="4.1796875" style="1" bestFit="1" customWidth="1"/>
    <col min="5132" max="5132" width="3" style="1" bestFit="1" customWidth="1"/>
    <col min="5133" max="5133" width="2.81640625" style="1" bestFit="1" customWidth="1"/>
    <col min="5134" max="5134" width="3.81640625" style="1" bestFit="1" customWidth="1"/>
    <col min="5135" max="5135" width="4.1796875" style="1" customWidth="1"/>
    <col min="5136" max="5136" width="3.54296875" style="1" customWidth="1"/>
    <col min="5137" max="5137" width="3.453125" style="1" customWidth="1"/>
    <col min="5138" max="5138" width="2.81640625" style="1" bestFit="1" customWidth="1"/>
    <col min="5139" max="5139" width="3.7265625" style="1" bestFit="1" customWidth="1"/>
    <col min="5140" max="5140" width="3.81640625" style="1" bestFit="1" customWidth="1"/>
    <col min="5141" max="5141" width="3.26953125" style="1" customWidth="1"/>
    <col min="5142" max="5143" width="3.1796875" style="1" bestFit="1" customWidth="1"/>
    <col min="5144" max="5144" width="3.81640625" style="1" bestFit="1" customWidth="1"/>
    <col min="5145" max="5145" width="3.7265625" style="1" bestFit="1" customWidth="1"/>
    <col min="5146" max="5146" width="3.81640625" style="1" bestFit="1" customWidth="1"/>
    <col min="5147" max="5147" width="2.7265625" style="1" bestFit="1" customWidth="1"/>
    <col min="5148" max="5148" width="3" style="1" bestFit="1" customWidth="1"/>
    <col min="5149" max="5150" width="3.54296875" style="1" bestFit="1" customWidth="1"/>
    <col min="5151" max="5151" width="3" style="1" customWidth="1"/>
    <col min="5152" max="5152" width="3.7265625" style="1" bestFit="1" customWidth="1"/>
    <col min="5153" max="5153" width="3.26953125" style="1" customWidth="1"/>
    <col min="5154" max="5154" width="3.54296875" style="1" bestFit="1" customWidth="1"/>
    <col min="5155" max="5155" width="6" style="1" customWidth="1"/>
    <col min="5156" max="5156" width="36.26953125" style="1" bestFit="1" customWidth="1"/>
    <col min="5157" max="5157" width="19.81640625" style="1" customWidth="1"/>
    <col min="5158" max="5158" width="4.54296875" style="1" customWidth="1"/>
    <col min="5159" max="5159" width="6" style="1" customWidth="1"/>
    <col min="5160" max="5160" width="5.453125" style="1" customWidth="1"/>
    <col min="5161" max="5161" width="4.7265625" style="1" customWidth="1"/>
    <col min="5162" max="5162" width="6" style="1" customWidth="1"/>
    <col min="5163" max="5370" width="9.1796875" style="1"/>
    <col min="5371" max="5371" width="6.26953125" style="1" customWidth="1"/>
    <col min="5372" max="5372" width="14.26953125" style="1" bestFit="1" customWidth="1"/>
    <col min="5373" max="5373" width="49.1796875" style="1" bestFit="1" customWidth="1"/>
    <col min="5374" max="5375" width="4.453125" style="1" customWidth="1"/>
    <col min="5376" max="5376" width="3.7265625" style="1" customWidth="1"/>
    <col min="5377" max="5377" width="3.54296875" style="1" customWidth="1"/>
    <col min="5378" max="5378" width="3.26953125" style="1" customWidth="1"/>
    <col min="5379" max="5379" width="3.54296875" style="1" customWidth="1"/>
    <col min="5380" max="5380" width="3.453125" style="1" customWidth="1"/>
    <col min="5381" max="5381" width="3.81640625" style="1" bestFit="1" customWidth="1"/>
    <col min="5382" max="5382" width="3.54296875" style="1" customWidth="1"/>
    <col min="5383" max="5383" width="3.26953125" style="1" bestFit="1" customWidth="1"/>
    <col min="5384" max="5384" width="2.81640625" style="1" bestFit="1" customWidth="1"/>
    <col min="5385" max="5385" width="4.26953125" style="1" bestFit="1" customWidth="1"/>
    <col min="5386" max="5386" width="3.81640625" style="1" bestFit="1" customWidth="1"/>
    <col min="5387" max="5387" width="4.1796875" style="1" bestFit="1" customWidth="1"/>
    <col min="5388" max="5388" width="3" style="1" bestFit="1" customWidth="1"/>
    <col min="5389" max="5389" width="2.81640625" style="1" bestFit="1" customWidth="1"/>
    <col min="5390" max="5390" width="3.81640625" style="1" bestFit="1" customWidth="1"/>
    <col min="5391" max="5391" width="4.1796875" style="1" customWidth="1"/>
    <col min="5392" max="5392" width="3.54296875" style="1" customWidth="1"/>
    <col min="5393" max="5393" width="3.453125" style="1" customWidth="1"/>
    <col min="5394" max="5394" width="2.81640625" style="1" bestFit="1" customWidth="1"/>
    <col min="5395" max="5395" width="3.7265625" style="1" bestFit="1" customWidth="1"/>
    <col min="5396" max="5396" width="3.81640625" style="1" bestFit="1" customWidth="1"/>
    <col min="5397" max="5397" width="3.26953125" style="1" customWidth="1"/>
    <col min="5398" max="5399" width="3.1796875" style="1" bestFit="1" customWidth="1"/>
    <col min="5400" max="5400" width="3.81640625" style="1" bestFit="1" customWidth="1"/>
    <col min="5401" max="5401" width="3.7265625" style="1" bestFit="1" customWidth="1"/>
    <col min="5402" max="5402" width="3.81640625" style="1" bestFit="1" customWidth="1"/>
    <col min="5403" max="5403" width="2.7265625" style="1" bestFit="1" customWidth="1"/>
    <col min="5404" max="5404" width="3" style="1" bestFit="1" customWidth="1"/>
    <col min="5405" max="5406" width="3.54296875" style="1" bestFit="1" customWidth="1"/>
    <col min="5407" max="5407" width="3" style="1" customWidth="1"/>
    <col min="5408" max="5408" width="3.7265625" style="1" bestFit="1" customWidth="1"/>
    <col min="5409" max="5409" width="3.26953125" style="1" customWidth="1"/>
    <col min="5410" max="5410" width="3.54296875" style="1" bestFit="1" customWidth="1"/>
    <col min="5411" max="5411" width="6" style="1" customWidth="1"/>
    <col min="5412" max="5412" width="36.26953125" style="1" bestFit="1" customWidth="1"/>
    <col min="5413" max="5413" width="19.81640625" style="1" customWidth="1"/>
    <col min="5414" max="5414" width="4.54296875" style="1" customWidth="1"/>
    <col min="5415" max="5415" width="6" style="1" customWidth="1"/>
    <col min="5416" max="5416" width="5.453125" style="1" customWidth="1"/>
    <col min="5417" max="5417" width="4.7265625" style="1" customWidth="1"/>
    <col min="5418" max="5418" width="6" style="1" customWidth="1"/>
    <col min="5419" max="5626" width="9.1796875" style="1"/>
    <col min="5627" max="5627" width="6.26953125" style="1" customWidth="1"/>
    <col min="5628" max="5628" width="14.26953125" style="1" bestFit="1" customWidth="1"/>
    <col min="5629" max="5629" width="49.1796875" style="1" bestFit="1" customWidth="1"/>
    <col min="5630" max="5631" width="4.453125" style="1" customWidth="1"/>
    <col min="5632" max="5632" width="3.7265625" style="1" customWidth="1"/>
    <col min="5633" max="5633" width="3.54296875" style="1" customWidth="1"/>
    <col min="5634" max="5634" width="3.26953125" style="1" customWidth="1"/>
    <col min="5635" max="5635" width="3.54296875" style="1" customWidth="1"/>
    <col min="5636" max="5636" width="3.453125" style="1" customWidth="1"/>
    <col min="5637" max="5637" width="3.81640625" style="1" bestFit="1" customWidth="1"/>
    <col min="5638" max="5638" width="3.54296875" style="1" customWidth="1"/>
    <col min="5639" max="5639" width="3.26953125" style="1" bestFit="1" customWidth="1"/>
    <col min="5640" max="5640" width="2.81640625" style="1" bestFit="1" customWidth="1"/>
    <col min="5641" max="5641" width="4.26953125" style="1" bestFit="1" customWidth="1"/>
    <col min="5642" max="5642" width="3.81640625" style="1" bestFit="1" customWidth="1"/>
    <col min="5643" max="5643" width="4.1796875" style="1" bestFit="1" customWidth="1"/>
    <col min="5644" max="5644" width="3" style="1" bestFit="1" customWidth="1"/>
    <col min="5645" max="5645" width="2.81640625" style="1" bestFit="1" customWidth="1"/>
    <col min="5646" max="5646" width="3.81640625" style="1" bestFit="1" customWidth="1"/>
    <col min="5647" max="5647" width="4.1796875" style="1" customWidth="1"/>
    <col min="5648" max="5648" width="3.54296875" style="1" customWidth="1"/>
    <col min="5649" max="5649" width="3.453125" style="1" customWidth="1"/>
    <col min="5650" max="5650" width="2.81640625" style="1" bestFit="1" customWidth="1"/>
    <col min="5651" max="5651" width="3.7265625" style="1" bestFit="1" customWidth="1"/>
    <col min="5652" max="5652" width="3.81640625" style="1" bestFit="1" customWidth="1"/>
    <col min="5653" max="5653" width="3.26953125" style="1" customWidth="1"/>
    <col min="5654" max="5655" width="3.1796875" style="1" bestFit="1" customWidth="1"/>
    <col min="5656" max="5656" width="3.81640625" style="1" bestFit="1" customWidth="1"/>
    <col min="5657" max="5657" width="3.7265625" style="1" bestFit="1" customWidth="1"/>
    <col min="5658" max="5658" width="3.81640625" style="1" bestFit="1" customWidth="1"/>
    <col min="5659" max="5659" width="2.7265625" style="1" bestFit="1" customWidth="1"/>
    <col min="5660" max="5660" width="3" style="1" bestFit="1" customWidth="1"/>
    <col min="5661" max="5662" width="3.54296875" style="1" bestFit="1" customWidth="1"/>
    <col min="5663" max="5663" width="3" style="1" customWidth="1"/>
    <col min="5664" max="5664" width="3.7265625" style="1" bestFit="1" customWidth="1"/>
    <col min="5665" max="5665" width="3.26953125" style="1" customWidth="1"/>
    <col min="5666" max="5666" width="3.54296875" style="1" bestFit="1" customWidth="1"/>
    <col min="5667" max="5667" width="6" style="1" customWidth="1"/>
    <col min="5668" max="5668" width="36.26953125" style="1" bestFit="1" customWidth="1"/>
    <col min="5669" max="5669" width="19.81640625" style="1" customWidth="1"/>
    <col min="5670" max="5670" width="4.54296875" style="1" customWidth="1"/>
    <col min="5671" max="5671" width="6" style="1" customWidth="1"/>
    <col min="5672" max="5672" width="5.453125" style="1" customWidth="1"/>
    <col min="5673" max="5673" width="4.7265625" style="1" customWidth="1"/>
    <col min="5674" max="5674" width="6" style="1" customWidth="1"/>
    <col min="5675" max="5882" width="9.1796875" style="1"/>
    <col min="5883" max="5883" width="6.26953125" style="1" customWidth="1"/>
    <col min="5884" max="5884" width="14.26953125" style="1" bestFit="1" customWidth="1"/>
    <col min="5885" max="5885" width="49.1796875" style="1" bestFit="1" customWidth="1"/>
    <col min="5886" max="5887" width="4.453125" style="1" customWidth="1"/>
    <col min="5888" max="5888" width="3.7265625" style="1" customWidth="1"/>
    <col min="5889" max="5889" width="3.54296875" style="1" customWidth="1"/>
    <col min="5890" max="5890" width="3.26953125" style="1" customWidth="1"/>
    <col min="5891" max="5891" width="3.54296875" style="1" customWidth="1"/>
    <col min="5892" max="5892" width="3.453125" style="1" customWidth="1"/>
    <col min="5893" max="5893" width="3.81640625" style="1" bestFit="1" customWidth="1"/>
    <col min="5894" max="5894" width="3.54296875" style="1" customWidth="1"/>
    <col min="5895" max="5895" width="3.26953125" style="1" bestFit="1" customWidth="1"/>
    <col min="5896" max="5896" width="2.81640625" style="1" bestFit="1" customWidth="1"/>
    <col min="5897" max="5897" width="4.26953125" style="1" bestFit="1" customWidth="1"/>
    <col min="5898" max="5898" width="3.81640625" style="1" bestFit="1" customWidth="1"/>
    <col min="5899" max="5899" width="4.1796875" style="1" bestFit="1" customWidth="1"/>
    <col min="5900" max="5900" width="3" style="1" bestFit="1" customWidth="1"/>
    <col min="5901" max="5901" width="2.81640625" style="1" bestFit="1" customWidth="1"/>
    <col min="5902" max="5902" width="3.81640625" style="1" bestFit="1" customWidth="1"/>
    <col min="5903" max="5903" width="4.1796875" style="1" customWidth="1"/>
    <col min="5904" max="5904" width="3.54296875" style="1" customWidth="1"/>
    <col min="5905" max="5905" width="3.453125" style="1" customWidth="1"/>
    <col min="5906" max="5906" width="2.81640625" style="1" bestFit="1" customWidth="1"/>
    <col min="5907" max="5907" width="3.7265625" style="1" bestFit="1" customWidth="1"/>
    <col min="5908" max="5908" width="3.81640625" style="1" bestFit="1" customWidth="1"/>
    <col min="5909" max="5909" width="3.26953125" style="1" customWidth="1"/>
    <col min="5910" max="5911" width="3.1796875" style="1" bestFit="1" customWidth="1"/>
    <col min="5912" max="5912" width="3.81640625" style="1" bestFit="1" customWidth="1"/>
    <col min="5913" max="5913" width="3.7265625" style="1" bestFit="1" customWidth="1"/>
    <col min="5914" max="5914" width="3.81640625" style="1" bestFit="1" customWidth="1"/>
    <col min="5915" max="5915" width="2.7265625" style="1" bestFit="1" customWidth="1"/>
    <col min="5916" max="5916" width="3" style="1" bestFit="1" customWidth="1"/>
    <col min="5917" max="5918" width="3.54296875" style="1" bestFit="1" customWidth="1"/>
    <col min="5919" max="5919" width="3" style="1" customWidth="1"/>
    <col min="5920" max="5920" width="3.7265625" style="1" bestFit="1" customWidth="1"/>
    <col min="5921" max="5921" width="3.26953125" style="1" customWidth="1"/>
    <col min="5922" max="5922" width="3.54296875" style="1" bestFit="1" customWidth="1"/>
    <col min="5923" max="5923" width="6" style="1" customWidth="1"/>
    <col min="5924" max="5924" width="36.26953125" style="1" bestFit="1" customWidth="1"/>
    <col min="5925" max="5925" width="19.81640625" style="1" customWidth="1"/>
    <col min="5926" max="5926" width="4.54296875" style="1" customWidth="1"/>
    <col min="5927" max="5927" width="6" style="1" customWidth="1"/>
    <col min="5928" max="5928" width="5.453125" style="1" customWidth="1"/>
    <col min="5929" max="5929" width="4.7265625" style="1" customWidth="1"/>
    <col min="5930" max="5930" width="6" style="1" customWidth="1"/>
    <col min="5931" max="6138" width="9.1796875" style="1"/>
    <col min="6139" max="6139" width="6.26953125" style="1" customWidth="1"/>
    <col min="6140" max="6140" width="14.26953125" style="1" bestFit="1" customWidth="1"/>
    <col min="6141" max="6141" width="49.1796875" style="1" bestFit="1" customWidth="1"/>
    <col min="6142" max="6143" width="4.453125" style="1" customWidth="1"/>
    <col min="6144" max="6144" width="3.7265625" style="1" customWidth="1"/>
    <col min="6145" max="6145" width="3.54296875" style="1" customWidth="1"/>
    <col min="6146" max="6146" width="3.26953125" style="1" customWidth="1"/>
    <col min="6147" max="6147" width="3.54296875" style="1" customWidth="1"/>
    <col min="6148" max="6148" width="3.453125" style="1" customWidth="1"/>
    <col min="6149" max="6149" width="3.81640625" style="1" bestFit="1" customWidth="1"/>
    <col min="6150" max="6150" width="3.54296875" style="1" customWidth="1"/>
    <col min="6151" max="6151" width="3.26953125" style="1" bestFit="1" customWidth="1"/>
    <col min="6152" max="6152" width="2.81640625" style="1" bestFit="1" customWidth="1"/>
    <col min="6153" max="6153" width="4.26953125" style="1" bestFit="1" customWidth="1"/>
    <col min="6154" max="6154" width="3.81640625" style="1" bestFit="1" customWidth="1"/>
    <col min="6155" max="6155" width="4.1796875" style="1" bestFit="1" customWidth="1"/>
    <col min="6156" max="6156" width="3" style="1" bestFit="1" customWidth="1"/>
    <col min="6157" max="6157" width="2.81640625" style="1" bestFit="1" customWidth="1"/>
    <col min="6158" max="6158" width="3.81640625" style="1" bestFit="1" customWidth="1"/>
    <col min="6159" max="6159" width="4.1796875" style="1" customWidth="1"/>
    <col min="6160" max="6160" width="3.54296875" style="1" customWidth="1"/>
    <col min="6161" max="6161" width="3.453125" style="1" customWidth="1"/>
    <col min="6162" max="6162" width="2.81640625" style="1" bestFit="1" customWidth="1"/>
    <col min="6163" max="6163" width="3.7265625" style="1" bestFit="1" customWidth="1"/>
    <col min="6164" max="6164" width="3.81640625" style="1" bestFit="1" customWidth="1"/>
    <col min="6165" max="6165" width="3.26953125" style="1" customWidth="1"/>
    <col min="6166" max="6167" width="3.1796875" style="1" bestFit="1" customWidth="1"/>
    <col min="6168" max="6168" width="3.81640625" style="1" bestFit="1" customWidth="1"/>
    <col min="6169" max="6169" width="3.7265625" style="1" bestFit="1" customWidth="1"/>
    <col min="6170" max="6170" width="3.81640625" style="1" bestFit="1" customWidth="1"/>
    <col min="6171" max="6171" width="2.7265625" style="1" bestFit="1" customWidth="1"/>
    <col min="6172" max="6172" width="3" style="1" bestFit="1" customWidth="1"/>
    <col min="6173" max="6174" width="3.54296875" style="1" bestFit="1" customWidth="1"/>
    <col min="6175" max="6175" width="3" style="1" customWidth="1"/>
    <col min="6176" max="6176" width="3.7265625" style="1" bestFit="1" customWidth="1"/>
    <col min="6177" max="6177" width="3.26953125" style="1" customWidth="1"/>
    <col min="6178" max="6178" width="3.54296875" style="1" bestFit="1" customWidth="1"/>
    <col min="6179" max="6179" width="6" style="1" customWidth="1"/>
    <col min="6180" max="6180" width="36.26953125" style="1" bestFit="1" customWidth="1"/>
    <col min="6181" max="6181" width="19.81640625" style="1" customWidth="1"/>
    <col min="6182" max="6182" width="4.54296875" style="1" customWidth="1"/>
    <col min="6183" max="6183" width="6" style="1" customWidth="1"/>
    <col min="6184" max="6184" width="5.453125" style="1" customWidth="1"/>
    <col min="6185" max="6185" width="4.7265625" style="1" customWidth="1"/>
    <col min="6186" max="6186" width="6" style="1" customWidth="1"/>
    <col min="6187" max="6394" width="9.1796875" style="1"/>
    <col min="6395" max="6395" width="6.26953125" style="1" customWidth="1"/>
    <col min="6396" max="6396" width="14.26953125" style="1" bestFit="1" customWidth="1"/>
    <col min="6397" max="6397" width="49.1796875" style="1" bestFit="1" customWidth="1"/>
    <col min="6398" max="6399" width="4.453125" style="1" customWidth="1"/>
    <col min="6400" max="6400" width="3.7265625" style="1" customWidth="1"/>
    <col min="6401" max="6401" width="3.54296875" style="1" customWidth="1"/>
    <col min="6402" max="6402" width="3.26953125" style="1" customWidth="1"/>
    <col min="6403" max="6403" width="3.54296875" style="1" customWidth="1"/>
    <col min="6404" max="6404" width="3.453125" style="1" customWidth="1"/>
    <col min="6405" max="6405" width="3.81640625" style="1" bestFit="1" customWidth="1"/>
    <col min="6406" max="6406" width="3.54296875" style="1" customWidth="1"/>
    <col min="6407" max="6407" width="3.26953125" style="1" bestFit="1" customWidth="1"/>
    <col min="6408" max="6408" width="2.81640625" style="1" bestFit="1" customWidth="1"/>
    <col min="6409" max="6409" width="4.26953125" style="1" bestFit="1" customWidth="1"/>
    <col min="6410" max="6410" width="3.81640625" style="1" bestFit="1" customWidth="1"/>
    <col min="6411" max="6411" width="4.1796875" style="1" bestFit="1" customWidth="1"/>
    <col min="6412" max="6412" width="3" style="1" bestFit="1" customWidth="1"/>
    <col min="6413" max="6413" width="2.81640625" style="1" bestFit="1" customWidth="1"/>
    <col min="6414" max="6414" width="3.81640625" style="1" bestFit="1" customWidth="1"/>
    <col min="6415" max="6415" width="4.1796875" style="1" customWidth="1"/>
    <col min="6416" max="6416" width="3.54296875" style="1" customWidth="1"/>
    <col min="6417" max="6417" width="3.453125" style="1" customWidth="1"/>
    <col min="6418" max="6418" width="2.81640625" style="1" bestFit="1" customWidth="1"/>
    <col min="6419" max="6419" width="3.7265625" style="1" bestFit="1" customWidth="1"/>
    <col min="6420" max="6420" width="3.81640625" style="1" bestFit="1" customWidth="1"/>
    <col min="6421" max="6421" width="3.26953125" style="1" customWidth="1"/>
    <col min="6422" max="6423" width="3.1796875" style="1" bestFit="1" customWidth="1"/>
    <col min="6424" max="6424" width="3.81640625" style="1" bestFit="1" customWidth="1"/>
    <col min="6425" max="6425" width="3.7265625" style="1" bestFit="1" customWidth="1"/>
    <col min="6426" max="6426" width="3.81640625" style="1" bestFit="1" customWidth="1"/>
    <col min="6427" max="6427" width="2.7265625" style="1" bestFit="1" customWidth="1"/>
    <col min="6428" max="6428" width="3" style="1" bestFit="1" customWidth="1"/>
    <col min="6429" max="6430" width="3.54296875" style="1" bestFit="1" customWidth="1"/>
    <col min="6431" max="6431" width="3" style="1" customWidth="1"/>
    <col min="6432" max="6432" width="3.7265625" style="1" bestFit="1" customWidth="1"/>
    <col min="6433" max="6433" width="3.26953125" style="1" customWidth="1"/>
    <col min="6434" max="6434" width="3.54296875" style="1" bestFit="1" customWidth="1"/>
    <col min="6435" max="6435" width="6" style="1" customWidth="1"/>
    <col min="6436" max="6436" width="36.26953125" style="1" bestFit="1" customWidth="1"/>
    <col min="6437" max="6437" width="19.81640625" style="1" customWidth="1"/>
    <col min="6438" max="6438" width="4.54296875" style="1" customWidth="1"/>
    <col min="6439" max="6439" width="6" style="1" customWidth="1"/>
    <col min="6440" max="6440" width="5.453125" style="1" customWidth="1"/>
    <col min="6441" max="6441" width="4.7265625" style="1" customWidth="1"/>
    <col min="6442" max="6442" width="6" style="1" customWidth="1"/>
    <col min="6443" max="6650" width="9.1796875" style="1"/>
    <col min="6651" max="6651" width="6.26953125" style="1" customWidth="1"/>
    <col min="6652" max="6652" width="14.26953125" style="1" bestFit="1" customWidth="1"/>
    <col min="6653" max="6653" width="49.1796875" style="1" bestFit="1" customWidth="1"/>
    <col min="6654" max="6655" width="4.453125" style="1" customWidth="1"/>
    <col min="6656" max="6656" width="3.7265625" style="1" customWidth="1"/>
    <col min="6657" max="6657" width="3.54296875" style="1" customWidth="1"/>
    <col min="6658" max="6658" width="3.26953125" style="1" customWidth="1"/>
    <col min="6659" max="6659" width="3.54296875" style="1" customWidth="1"/>
    <col min="6660" max="6660" width="3.453125" style="1" customWidth="1"/>
    <col min="6661" max="6661" width="3.81640625" style="1" bestFit="1" customWidth="1"/>
    <col min="6662" max="6662" width="3.54296875" style="1" customWidth="1"/>
    <col min="6663" max="6663" width="3.26953125" style="1" bestFit="1" customWidth="1"/>
    <col min="6664" max="6664" width="2.81640625" style="1" bestFit="1" customWidth="1"/>
    <col min="6665" max="6665" width="4.26953125" style="1" bestFit="1" customWidth="1"/>
    <col min="6666" max="6666" width="3.81640625" style="1" bestFit="1" customWidth="1"/>
    <col min="6667" max="6667" width="4.1796875" style="1" bestFit="1" customWidth="1"/>
    <col min="6668" max="6668" width="3" style="1" bestFit="1" customWidth="1"/>
    <col min="6669" max="6669" width="2.81640625" style="1" bestFit="1" customWidth="1"/>
    <col min="6670" max="6670" width="3.81640625" style="1" bestFit="1" customWidth="1"/>
    <col min="6671" max="6671" width="4.1796875" style="1" customWidth="1"/>
    <col min="6672" max="6672" width="3.54296875" style="1" customWidth="1"/>
    <col min="6673" max="6673" width="3.453125" style="1" customWidth="1"/>
    <col min="6674" max="6674" width="2.81640625" style="1" bestFit="1" customWidth="1"/>
    <col min="6675" max="6675" width="3.7265625" style="1" bestFit="1" customWidth="1"/>
    <col min="6676" max="6676" width="3.81640625" style="1" bestFit="1" customWidth="1"/>
    <col min="6677" max="6677" width="3.26953125" style="1" customWidth="1"/>
    <col min="6678" max="6679" width="3.1796875" style="1" bestFit="1" customWidth="1"/>
    <col min="6680" max="6680" width="3.81640625" style="1" bestFit="1" customWidth="1"/>
    <col min="6681" max="6681" width="3.7265625" style="1" bestFit="1" customWidth="1"/>
    <col min="6682" max="6682" width="3.81640625" style="1" bestFit="1" customWidth="1"/>
    <col min="6683" max="6683" width="2.7265625" style="1" bestFit="1" customWidth="1"/>
    <col min="6684" max="6684" width="3" style="1" bestFit="1" customWidth="1"/>
    <col min="6685" max="6686" width="3.54296875" style="1" bestFit="1" customWidth="1"/>
    <col min="6687" max="6687" width="3" style="1" customWidth="1"/>
    <col min="6688" max="6688" width="3.7265625" style="1" bestFit="1" customWidth="1"/>
    <col min="6689" max="6689" width="3.26953125" style="1" customWidth="1"/>
    <col min="6690" max="6690" width="3.54296875" style="1" bestFit="1" customWidth="1"/>
    <col min="6691" max="6691" width="6" style="1" customWidth="1"/>
    <col min="6692" max="6692" width="36.26953125" style="1" bestFit="1" customWidth="1"/>
    <col min="6693" max="6693" width="19.81640625" style="1" customWidth="1"/>
    <col min="6694" max="6694" width="4.54296875" style="1" customWidth="1"/>
    <col min="6695" max="6695" width="6" style="1" customWidth="1"/>
    <col min="6696" max="6696" width="5.453125" style="1" customWidth="1"/>
    <col min="6697" max="6697" width="4.7265625" style="1" customWidth="1"/>
    <col min="6698" max="6698" width="6" style="1" customWidth="1"/>
    <col min="6699" max="6906" width="9.1796875" style="1"/>
    <col min="6907" max="6907" width="6.26953125" style="1" customWidth="1"/>
    <col min="6908" max="6908" width="14.26953125" style="1" bestFit="1" customWidth="1"/>
    <col min="6909" max="6909" width="49.1796875" style="1" bestFit="1" customWidth="1"/>
    <col min="6910" max="6911" width="4.453125" style="1" customWidth="1"/>
    <col min="6912" max="6912" width="3.7265625" style="1" customWidth="1"/>
    <col min="6913" max="6913" width="3.54296875" style="1" customWidth="1"/>
    <col min="6914" max="6914" width="3.26953125" style="1" customWidth="1"/>
    <col min="6915" max="6915" width="3.54296875" style="1" customWidth="1"/>
    <col min="6916" max="6916" width="3.453125" style="1" customWidth="1"/>
    <col min="6917" max="6917" width="3.81640625" style="1" bestFit="1" customWidth="1"/>
    <col min="6918" max="6918" width="3.54296875" style="1" customWidth="1"/>
    <col min="6919" max="6919" width="3.26953125" style="1" bestFit="1" customWidth="1"/>
    <col min="6920" max="6920" width="2.81640625" style="1" bestFit="1" customWidth="1"/>
    <col min="6921" max="6921" width="4.26953125" style="1" bestFit="1" customWidth="1"/>
    <col min="6922" max="6922" width="3.81640625" style="1" bestFit="1" customWidth="1"/>
    <col min="6923" max="6923" width="4.1796875" style="1" bestFit="1" customWidth="1"/>
    <col min="6924" max="6924" width="3" style="1" bestFit="1" customWidth="1"/>
    <col min="6925" max="6925" width="2.81640625" style="1" bestFit="1" customWidth="1"/>
    <col min="6926" max="6926" width="3.81640625" style="1" bestFit="1" customWidth="1"/>
    <col min="6927" max="6927" width="4.1796875" style="1" customWidth="1"/>
    <col min="6928" max="6928" width="3.54296875" style="1" customWidth="1"/>
    <col min="6929" max="6929" width="3.453125" style="1" customWidth="1"/>
    <col min="6930" max="6930" width="2.81640625" style="1" bestFit="1" customWidth="1"/>
    <col min="6931" max="6931" width="3.7265625" style="1" bestFit="1" customWidth="1"/>
    <col min="6932" max="6932" width="3.81640625" style="1" bestFit="1" customWidth="1"/>
    <col min="6933" max="6933" width="3.26953125" style="1" customWidth="1"/>
    <col min="6934" max="6935" width="3.1796875" style="1" bestFit="1" customWidth="1"/>
    <col min="6936" max="6936" width="3.81640625" style="1" bestFit="1" customWidth="1"/>
    <col min="6937" max="6937" width="3.7265625" style="1" bestFit="1" customWidth="1"/>
    <col min="6938" max="6938" width="3.81640625" style="1" bestFit="1" customWidth="1"/>
    <col min="6939" max="6939" width="2.7265625" style="1" bestFit="1" customWidth="1"/>
    <col min="6940" max="6940" width="3" style="1" bestFit="1" customWidth="1"/>
    <col min="6941" max="6942" width="3.54296875" style="1" bestFit="1" customWidth="1"/>
    <col min="6943" max="6943" width="3" style="1" customWidth="1"/>
    <col min="6944" max="6944" width="3.7265625" style="1" bestFit="1" customWidth="1"/>
    <col min="6945" max="6945" width="3.26953125" style="1" customWidth="1"/>
    <col min="6946" max="6946" width="3.54296875" style="1" bestFit="1" customWidth="1"/>
    <col min="6947" max="6947" width="6" style="1" customWidth="1"/>
    <col min="6948" max="6948" width="36.26953125" style="1" bestFit="1" customWidth="1"/>
    <col min="6949" max="6949" width="19.81640625" style="1" customWidth="1"/>
    <col min="6950" max="6950" width="4.54296875" style="1" customWidth="1"/>
    <col min="6951" max="6951" width="6" style="1" customWidth="1"/>
    <col min="6952" max="6952" width="5.453125" style="1" customWidth="1"/>
    <col min="6953" max="6953" width="4.7265625" style="1" customWidth="1"/>
    <col min="6954" max="6954" width="6" style="1" customWidth="1"/>
    <col min="6955" max="7162" width="9.1796875" style="1"/>
    <col min="7163" max="7163" width="6.26953125" style="1" customWidth="1"/>
    <col min="7164" max="7164" width="14.26953125" style="1" bestFit="1" customWidth="1"/>
    <col min="7165" max="7165" width="49.1796875" style="1" bestFit="1" customWidth="1"/>
    <col min="7166" max="7167" width="4.453125" style="1" customWidth="1"/>
    <col min="7168" max="7168" width="3.7265625" style="1" customWidth="1"/>
    <col min="7169" max="7169" width="3.54296875" style="1" customWidth="1"/>
    <col min="7170" max="7170" width="3.26953125" style="1" customWidth="1"/>
    <col min="7171" max="7171" width="3.54296875" style="1" customWidth="1"/>
    <col min="7172" max="7172" width="3.453125" style="1" customWidth="1"/>
    <col min="7173" max="7173" width="3.81640625" style="1" bestFit="1" customWidth="1"/>
    <col min="7174" max="7174" width="3.54296875" style="1" customWidth="1"/>
    <col min="7175" max="7175" width="3.26953125" style="1" bestFit="1" customWidth="1"/>
    <col min="7176" max="7176" width="2.81640625" style="1" bestFit="1" customWidth="1"/>
    <col min="7177" max="7177" width="4.26953125" style="1" bestFit="1" customWidth="1"/>
    <col min="7178" max="7178" width="3.81640625" style="1" bestFit="1" customWidth="1"/>
    <col min="7179" max="7179" width="4.1796875" style="1" bestFit="1" customWidth="1"/>
    <col min="7180" max="7180" width="3" style="1" bestFit="1" customWidth="1"/>
    <col min="7181" max="7181" width="2.81640625" style="1" bestFit="1" customWidth="1"/>
    <col min="7182" max="7182" width="3.81640625" style="1" bestFit="1" customWidth="1"/>
    <col min="7183" max="7183" width="4.1796875" style="1" customWidth="1"/>
    <col min="7184" max="7184" width="3.54296875" style="1" customWidth="1"/>
    <col min="7185" max="7185" width="3.453125" style="1" customWidth="1"/>
    <col min="7186" max="7186" width="2.81640625" style="1" bestFit="1" customWidth="1"/>
    <col min="7187" max="7187" width="3.7265625" style="1" bestFit="1" customWidth="1"/>
    <col min="7188" max="7188" width="3.81640625" style="1" bestFit="1" customWidth="1"/>
    <col min="7189" max="7189" width="3.26953125" style="1" customWidth="1"/>
    <col min="7190" max="7191" width="3.1796875" style="1" bestFit="1" customWidth="1"/>
    <col min="7192" max="7192" width="3.81640625" style="1" bestFit="1" customWidth="1"/>
    <col min="7193" max="7193" width="3.7265625" style="1" bestFit="1" customWidth="1"/>
    <col min="7194" max="7194" width="3.81640625" style="1" bestFit="1" customWidth="1"/>
    <col min="7195" max="7195" width="2.7265625" style="1" bestFit="1" customWidth="1"/>
    <col min="7196" max="7196" width="3" style="1" bestFit="1" customWidth="1"/>
    <col min="7197" max="7198" width="3.54296875" style="1" bestFit="1" customWidth="1"/>
    <col min="7199" max="7199" width="3" style="1" customWidth="1"/>
    <col min="7200" max="7200" width="3.7265625" style="1" bestFit="1" customWidth="1"/>
    <col min="7201" max="7201" width="3.26953125" style="1" customWidth="1"/>
    <col min="7202" max="7202" width="3.54296875" style="1" bestFit="1" customWidth="1"/>
    <col min="7203" max="7203" width="6" style="1" customWidth="1"/>
    <col min="7204" max="7204" width="36.26953125" style="1" bestFit="1" customWidth="1"/>
    <col min="7205" max="7205" width="19.81640625" style="1" customWidth="1"/>
    <col min="7206" max="7206" width="4.54296875" style="1" customWidth="1"/>
    <col min="7207" max="7207" width="6" style="1" customWidth="1"/>
    <col min="7208" max="7208" width="5.453125" style="1" customWidth="1"/>
    <col min="7209" max="7209" width="4.7265625" style="1" customWidth="1"/>
    <col min="7210" max="7210" width="6" style="1" customWidth="1"/>
    <col min="7211" max="7418" width="9.1796875" style="1"/>
    <col min="7419" max="7419" width="6.26953125" style="1" customWidth="1"/>
    <col min="7420" max="7420" width="14.26953125" style="1" bestFit="1" customWidth="1"/>
    <col min="7421" max="7421" width="49.1796875" style="1" bestFit="1" customWidth="1"/>
    <col min="7422" max="7423" width="4.453125" style="1" customWidth="1"/>
    <col min="7424" max="7424" width="3.7265625" style="1" customWidth="1"/>
    <col min="7425" max="7425" width="3.54296875" style="1" customWidth="1"/>
    <col min="7426" max="7426" width="3.26953125" style="1" customWidth="1"/>
    <col min="7427" max="7427" width="3.54296875" style="1" customWidth="1"/>
    <col min="7428" max="7428" width="3.453125" style="1" customWidth="1"/>
    <col min="7429" max="7429" width="3.81640625" style="1" bestFit="1" customWidth="1"/>
    <col min="7430" max="7430" width="3.54296875" style="1" customWidth="1"/>
    <col min="7431" max="7431" width="3.26953125" style="1" bestFit="1" customWidth="1"/>
    <col min="7432" max="7432" width="2.81640625" style="1" bestFit="1" customWidth="1"/>
    <col min="7433" max="7433" width="4.26953125" style="1" bestFit="1" customWidth="1"/>
    <col min="7434" max="7434" width="3.81640625" style="1" bestFit="1" customWidth="1"/>
    <col min="7435" max="7435" width="4.1796875" style="1" bestFit="1" customWidth="1"/>
    <col min="7436" max="7436" width="3" style="1" bestFit="1" customWidth="1"/>
    <col min="7437" max="7437" width="2.81640625" style="1" bestFit="1" customWidth="1"/>
    <col min="7438" max="7438" width="3.81640625" style="1" bestFit="1" customWidth="1"/>
    <col min="7439" max="7439" width="4.1796875" style="1" customWidth="1"/>
    <col min="7440" max="7440" width="3.54296875" style="1" customWidth="1"/>
    <col min="7441" max="7441" width="3.453125" style="1" customWidth="1"/>
    <col min="7442" max="7442" width="2.81640625" style="1" bestFit="1" customWidth="1"/>
    <col min="7443" max="7443" width="3.7265625" style="1" bestFit="1" customWidth="1"/>
    <col min="7444" max="7444" width="3.81640625" style="1" bestFit="1" customWidth="1"/>
    <col min="7445" max="7445" width="3.26953125" style="1" customWidth="1"/>
    <col min="7446" max="7447" width="3.1796875" style="1" bestFit="1" customWidth="1"/>
    <col min="7448" max="7448" width="3.81640625" style="1" bestFit="1" customWidth="1"/>
    <col min="7449" max="7449" width="3.7265625" style="1" bestFit="1" customWidth="1"/>
    <col min="7450" max="7450" width="3.81640625" style="1" bestFit="1" customWidth="1"/>
    <col min="7451" max="7451" width="2.7265625" style="1" bestFit="1" customWidth="1"/>
    <col min="7452" max="7452" width="3" style="1" bestFit="1" customWidth="1"/>
    <col min="7453" max="7454" width="3.54296875" style="1" bestFit="1" customWidth="1"/>
    <col min="7455" max="7455" width="3" style="1" customWidth="1"/>
    <col min="7456" max="7456" width="3.7265625" style="1" bestFit="1" customWidth="1"/>
    <col min="7457" max="7457" width="3.26953125" style="1" customWidth="1"/>
    <col min="7458" max="7458" width="3.54296875" style="1" bestFit="1" customWidth="1"/>
    <col min="7459" max="7459" width="6" style="1" customWidth="1"/>
    <col min="7460" max="7460" width="36.26953125" style="1" bestFit="1" customWidth="1"/>
    <col min="7461" max="7461" width="19.81640625" style="1" customWidth="1"/>
    <col min="7462" max="7462" width="4.54296875" style="1" customWidth="1"/>
    <col min="7463" max="7463" width="6" style="1" customWidth="1"/>
    <col min="7464" max="7464" width="5.453125" style="1" customWidth="1"/>
    <col min="7465" max="7465" width="4.7265625" style="1" customWidth="1"/>
    <col min="7466" max="7466" width="6" style="1" customWidth="1"/>
    <col min="7467" max="7674" width="9.1796875" style="1"/>
    <col min="7675" max="7675" width="6.26953125" style="1" customWidth="1"/>
    <col min="7676" max="7676" width="14.26953125" style="1" bestFit="1" customWidth="1"/>
    <col min="7677" max="7677" width="49.1796875" style="1" bestFit="1" customWidth="1"/>
    <col min="7678" max="7679" width="4.453125" style="1" customWidth="1"/>
    <col min="7680" max="7680" width="3.7265625" style="1" customWidth="1"/>
    <col min="7681" max="7681" width="3.54296875" style="1" customWidth="1"/>
    <col min="7682" max="7682" width="3.26953125" style="1" customWidth="1"/>
    <col min="7683" max="7683" width="3.54296875" style="1" customWidth="1"/>
    <col min="7684" max="7684" width="3.453125" style="1" customWidth="1"/>
    <col min="7685" max="7685" width="3.81640625" style="1" bestFit="1" customWidth="1"/>
    <col min="7686" max="7686" width="3.54296875" style="1" customWidth="1"/>
    <col min="7687" max="7687" width="3.26953125" style="1" bestFit="1" customWidth="1"/>
    <col min="7688" max="7688" width="2.81640625" style="1" bestFit="1" customWidth="1"/>
    <col min="7689" max="7689" width="4.26953125" style="1" bestFit="1" customWidth="1"/>
    <col min="7690" max="7690" width="3.81640625" style="1" bestFit="1" customWidth="1"/>
    <col min="7691" max="7691" width="4.1796875" style="1" bestFit="1" customWidth="1"/>
    <col min="7692" max="7692" width="3" style="1" bestFit="1" customWidth="1"/>
    <col min="7693" max="7693" width="2.81640625" style="1" bestFit="1" customWidth="1"/>
    <col min="7694" max="7694" width="3.81640625" style="1" bestFit="1" customWidth="1"/>
    <col min="7695" max="7695" width="4.1796875" style="1" customWidth="1"/>
    <col min="7696" max="7696" width="3.54296875" style="1" customWidth="1"/>
    <col min="7697" max="7697" width="3.453125" style="1" customWidth="1"/>
    <col min="7698" max="7698" width="2.81640625" style="1" bestFit="1" customWidth="1"/>
    <col min="7699" max="7699" width="3.7265625" style="1" bestFit="1" customWidth="1"/>
    <col min="7700" max="7700" width="3.81640625" style="1" bestFit="1" customWidth="1"/>
    <col min="7701" max="7701" width="3.26953125" style="1" customWidth="1"/>
    <col min="7702" max="7703" width="3.1796875" style="1" bestFit="1" customWidth="1"/>
    <col min="7704" max="7704" width="3.81640625" style="1" bestFit="1" customWidth="1"/>
    <col min="7705" max="7705" width="3.7265625" style="1" bestFit="1" customWidth="1"/>
    <col min="7706" max="7706" width="3.81640625" style="1" bestFit="1" customWidth="1"/>
    <col min="7707" max="7707" width="2.7265625" style="1" bestFit="1" customWidth="1"/>
    <col min="7708" max="7708" width="3" style="1" bestFit="1" customWidth="1"/>
    <col min="7709" max="7710" width="3.54296875" style="1" bestFit="1" customWidth="1"/>
    <col min="7711" max="7711" width="3" style="1" customWidth="1"/>
    <col min="7712" max="7712" width="3.7265625" style="1" bestFit="1" customWidth="1"/>
    <col min="7713" max="7713" width="3.26953125" style="1" customWidth="1"/>
    <col min="7714" max="7714" width="3.54296875" style="1" bestFit="1" customWidth="1"/>
    <col min="7715" max="7715" width="6" style="1" customWidth="1"/>
    <col min="7716" max="7716" width="36.26953125" style="1" bestFit="1" customWidth="1"/>
    <col min="7717" max="7717" width="19.81640625" style="1" customWidth="1"/>
    <col min="7718" max="7718" width="4.54296875" style="1" customWidth="1"/>
    <col min="7719" max="7719" width="6" style="1" customWidth="1"/>
    <col min="7720" max="7720" width="5.453125" style="1" customWidth="1"/>
    <col min="7721" max="7721" width="4.7265625" style="1" customWidth="1"/>
    <col min="7722" max="7722" width="6" style="1" customWidth="1"/>
    <col min="7723" max="7930" width="9.1796875" style="1"/>
    <col min="7931" max="7931" width="6.26953125" style="1" customWidth="1"/>
    <col min="7932" max="7932" width="14.26953125" style="1" bestFit="1" customWidth="1"/>
    <col min="7933" max="7933" width="49.1796875" style="1" bestFit="1" customWidth="1"/>
    <col min="7934" max="7935" width="4.453125" style="1" customWidth="1"/>
    <col min="7936" max="7936" width="3.7265625" style="1" customWidth="1"/>
    <col min="7937" max="7937" width="3.54296875" style="1" customWidth="1"/>
    <col min="7938" max="7938" width="3.26953125" style="1" customWidth="1"/>
    <col min="7939" max="7939" width="3.54296875" style="1" customWidth="1"/>
    <col min="7940" max="7940" width="3.453125" style="1" customWidth="1"/>
    <col min="7941" max="7941" width="3.81640625" style="1" bestFit="1" customWidth="1"/>
    <col min="7942" max="7942" width="3.54296875" style="1" customWidth="1"/>
    <col min="7943" max="7943" width="3.26953125" style="1" bestFit="1" customWidth="1"/>
    <col min="7944" max="7944" width="2.81640625" style="1" bestFit="1" customWidth="1"/>
    <col min="7945" max="7945" width="4.26953125" style="1" bestFit="1" customWidth="1"/>
    <col min="7946" max="7946" width="3.81640625" style="1" bestFit="1" customWidth="1"/>
    <col min="7947" max="7947" width="4.1796875" style="1" bestFit="1" customWidth="1"/>
    <col min="7948" max="7948" width="3" style="1" bestFit="1" customWidth="1"/>
    <col min="7949" max="7949" width="2.81640625" style="1" bestFit="1" customWidth="1"/>
    <col min="7950" max="7950" width="3.81640625" style="1" bestFit="1" customWidth="1"/>
    <col min="7951" max="7951" width="4.1796875" style="1" customWidth="1"/>
    <col min="7952" max="7952" width="3.54296875" style="1" customWidth="1"/>
    <col min="7953" max="7953" width="3.453125" style="1" customWidth="1"/>
    <col min="7954" max="7954" width="2.81640625" style="1" bestFit="1" customWidth="1"/>
    <col min="7955" max="7955" width="3.7265625" style="1" bestFit="1" customWidth="1"/>
    <col min="7956" max="7956" width="3.81640625" style="1" bestFit="1" customWidth="1"/>
    <col min="7957" max="7957" width="3.26953125" style="1" customWidth="1"/>
    <col min="7958" max="7959" width="3.1796875" style="1" bestFit="1" customWidth="1"/>
    <col min="7960" max="7960" width="3.81640625" style="1" bestFit="1" customWidth="1"/>
    <col min="7961" max="7961" width="3.7265625" style="1" bestFit="1" customWidth="1"/>
    <col min="7962" max="7962" width="3.81640625" style="1" bestFit="1" customWidth="1"/>
    <col min="7963" max="7963" width="2.7265625" style="1" bestFit="1" customWidth="1"/>
    <col min="7964" max="7964" width="3" style="1" bestFit="1" customWidth="1"/>
    <col min="7965" max="7966" width="3.54296875" style="1" bestFit="1" customWidth="1"/>
    <col min="7967" max="7967" width="3" style="1" customWidth="1"/>
    <col min="7968" max="7968" width="3.7265625" style="1" bestFit="1" customWidth="1"/>
    <col min="7969" max="7969" width="3.26953125" style="1" customWidth="1"/>
    <col min="7970" max="7970" width="3.54296875" style="1" bestFit="1" customWidth="1"/>
    <col min="7971" max="7971" width="6" style="1" customWidth="1"/>
    <col min="7972" max="7972" width="36.26953125" style="1" bestFit="1" customWidth="1"/>
    <col min="7973" max="7973" width="19.81640625" style="1" customWidth="1"/>
    <col min="7974" max="7974" width="4.54296875" style="1" customWidth="1"/>
    <col min="7975" max="7975" width="6" style="1" customWidth="1"/>
    <col min="7976" max="7976" width="5.453125" style="1" customWidth="1"/>
    <col min="7977" max="7977" width="4.7265625" style="1" customWidth="1"/>
    <col min="7978" max="7978" width="6" style="1" customWidth="1"/>
    <col min="7979" max="8186" width="9.1796875" style="1"/>
    <col min="8187" max="8187" width="6.26953125" style="1" customWidth="1"/>
    <col min="8188" max="8188" width="14.26953125" style="1" bestFit="1" customWidth="1"/>
    <col min="8189" max="8189" width="49.1796875" style="1" bestFit="1" customWidth="1"/>
    <col min="8190" max="8191" width="4.453125" style="1" customWidth="1"/>
    <col min="8192" max="8192" width="3.7265625" style="1" customWidth="1"/>
    <col min="8193" max="8193" width="3.54296875" style="1" customWidth="1"/>
    <col min="8194" max="8194" width="3.26953125" style="1" customWidth="1"/>
    <col min="8195" max="8195" width="3.54296875" style="1" customWidth="1"/>
    <col min="8196" max="8196" width="3.453125" style="1" customWidth="1"/>
    <col min="8197" max="8197" width="3.81640625" style="1" bestFit="1" customWidth="1"/>
    <col min="8198" max="8198" width="3.54296875" style="1" customWidth="1"/>
    <col min="8199" max="8199" width="3.26953125" style="1" bestFit="1" customWidth="1"/>
    <col min="8200" max="8200" width="2.81640625" style="1" bestFit="1" customWidth="1"/>
    <col min="8201" max="8201" width="4.26953125" style="1" bestFit="1" customWidth="1"/>
    <col min="8202" max="8202" width="3.81640625" style="1" bestFit="1" customWidth="1"/>
    <col min="8203" max="8203" width="4.1796875" style="1" bestFit="1" customWidth="1"/>
    <col min="8204" max="8204" width="3" style="1" bestFit="1" customWidth="1"/>
    <col min="8205" max="8205" width="2.81640625" style="1" bestFit="1" customWidth="1"/>
    <col min="8206" max="8206" width="3.81640625" style="1" bestFit="1" customWidth="1"/>
    <col min="8207" max="8207" width="4.1796875" style="1" customWidth="1"/>
    <col min="8208" max="8208" width="3.54296875" style="1" customWidth="1"/>
    <col min="8209" max="8209" width="3.453125" style="1" customWidth="1"/>
    <col min="8210" max="8210" width="2.81640625" style="1" bestFit="1" customWidth="1"/>
    <col min="8211" max="8211" width="3.7265625" style="1" bestFit="1" customWidth="1"/>
    <col min="8212" max="8212" width="3.81640625" style="1" bestFit="1" customWidth="1"/>
    <col min="8213" max="8213" width="3.26953125" style="1" customWidth="1"/>
    <col min="8214" max="8215" width="3.1796875" style="1" bestFit="1" customWidth="1"/>
    <col min="8216" max="8216" width="3.81640625" style="1" bestFit="1" customWidth="1"/>
    <col min="8217" max="8217" width="3.7265625" style="1" bestFit="1" customWidth="1"/>
    <col min="8218" max="8218" width="3.81640625" style="1" bestFit="1" customWidth="1"/>
    <col min="8219" max="8219" width="2.7265625" style="1" bestFit="1" customWidth="1"/>
    <col min="8220" max="8220" width="3" style="1" bestFit="1" customWidth="1"/>
    <col min="8221" max="8222" width="3.54296875" style="1" bestFit="1" customWidth="1"/>
    <col min="8223" max="8223" width="3" style="1" customWidth="1"/>
    <col min="8224" max="8224" width="3.7265625" style="1" bestFit="1" customWidth="1"/>
    <col min="8225" max="8225" width="3.26953125" style="1" customWidth="1"/>
    <col min="8226" max="8226" width="3.54296875" style="1" bestFit="1" customWidth="1"/>
    <col min="8227" max="8227" width="6" style="1" customWidth="1"/>
    <col min="8228" max="8228" width="36.26953125" style="1" bestFit="1" customWidth="1"/>
    <col min="8229" max="8229" width="19.81640625" style="1" customWidth="1"/>
    <col min="8230" max="8230" width="4.54296875" style="1" customWidth="1"/>
    <col min="8231" max="8231" width="6" style="1" customWidth="1"/>
    <col min="8232" max="8232" width="5.453125" style="1" customWidth="1"/>
    <col min="8233" max="8233" width="4.7265625" style="1" customWidth="1"/>
    <col min="8234" max="8234" width="6" style="1" customWidth="1"/>
    <col min="8235" max="8442" width="9.1796875" style="1"/>
    <col min="8443" max="8443" width="6.26953125" style="1" customWidth="1"/>
    <col min="8444" max="8444" width="14.26953125" style="1" bestFit="1" customWidth="1"/>
    <col min="8445" max="8445" width="49.1796875" style="1" bestFit="1" customWidth="1"/>
    <col min="8446" max="8447" width="4.453125" style="1" customWidth="1"/>
    <col min="8448" max="8448" width="3.7265625" style="1" customWidth="1"/>
    <col min="8449" max="8449" width="3.54296875" style="1" customWidth="1"/>
    <col min="8450" max="8450" width="3.26953125" style="1" customWidth="1"/>
    <col min="8451" max="8451" width="3.54296875" style="1" customWidth="1"/>
    <col min="8452" max="8452" width="3.453125" style="1" customWidth="1"/>
    <col min="8453" max="8453" width="3.81640625" style="1" bestFit="1" customWidth="1"/>
    <col min="8454" max="8454" width="3.54296875" style="1" customWidth="1"/>
    <col min="8455" max="8455" width="3.26953125" style="1" bestFit="1" customWidth="1"/>
    <col min="8456" max="8456" width="2.81640625" style="1" bestFit="1" customWidth="1"/>
    <col min="8457" max="8457" width="4.26953125" style="1" bestFit="1" customWidth="1"/>
    <col min="8458" max="8458" width="3.81640625" style="1" bestFit="1" customWidth="1"/>
    <col min="8459" max="8459" width="4.1796875" style="1" bestFit="1" customWidth="1"/>
    <col min="8460" max="8460" width="3" style="1" bestFit="1" customWidth="1"/>
    <col min="8461" max="8461" width="2.81640625" style="1" bestFit="1" customWidth="1"/>
    <col min="8462" max="8462" width="3.81640625" style="1" bestFit="1" customWidth="1"/>
    <col min="8463" max="8463" width="4.1796875" style="1" customWidth="1"/>
    <col min="8464" max="8464" width="3.54296875" style="1" customWidth="1"/>
    <col min="8465" max="8465" width="3.453125" style="1" customWidth="1"/>
    <col min="8466" max="8466" width="2.81640625" style="1" bestFit="1" customWidth="1"/>
    <col min="8467" max="8467" width="3.7265625" style="1" bestFit="1" customWidth="1"/>
    <col min="8468" max="8468" width="3.81640625" style="1" bestFit="1" customWidth="1"/>
    <col min="8469" max="8469" width="3.26953125" style="1" customWidth="1"/>
    <col min="8470" max="8471" width="3.1796875" style="1" bestFit="1" customWidth="1"/>
    <col min="8472" max="8472" width="3.81640625" style="1" bestFit="1" customWidth="1"/>
    <col min="8473" max="8473" width="3.7265625" style="1" bestFit="1" customWidth="1"/>
    <col min="8474" max="8474" width="3.81640625" style="1" bestFit="1" customWidth="1"/>
    <col min="8475" max="8475" width="2.7265625" style="1" bestFit="1" customWidth="1"/>
    <col min="8476" max="8476" width="3" style="1" bestFit="1" customWidth="1"/>
    <col min="8477" max="8478" width="3.54296875" style="1" bestFit="1" customWidth="1"/>
    <col min="8479" max="8479" width="3" style="1" customWidth="1"/>
    <col min="8480" max="8480" width="3.7265625" style="1" bestFit="1" customWidth="1"/>
    <col min="8481" max="8481" width="3.26953125" style="1" customWidth="1"/>
    <col min="8482" max="8482" width="3.54296875" style="1" bestFit="1" customWidth="1"/>
    <col min="8483" max="8483" width="6" style="1" customWidth="1"/>
    <col min="8484" max="8484" width="36.26953125" style="1" bestFit="1" customWidth="1"/>
    <col min="8485" max="8485" width="19.81640625" style="1" customWidth="1"/>
    <col min="8486" max="8486" width="4.54296875" style="1" customWidth="1"/>
    <col min="8487" max="8487" width="6" style="1" customWidth="1"/>
    <col min="8488" max="8488" width="5.453125" style="1" customWidth="1"/>
    <col min="8489" max="8489" width="4.7265625" style="1" customWidth="1"/>
    <col min="8490" max="8490" width="6" style="1" customWidth="1"/>
    <col min="8491" max="8698" width="9.1796875" style="1"/>
    <col min="8699" max="8699" width="6.26953125" style="1" customWidth="1"/>
    <col min="8700" max="8700" width="14.26953125" style="1" bestFit="1" customWidth="1"/>
    <col min="8701" max="8701" width="49.1796875" style="1" bestFit="1" customWidth="1"/>
    <col min="8702" max="8703" width="4.453125" style="1" customWidth="1"/>
    <col min="8704" max="8704" width="3.7265625" style="1" customWidth="1"/>
    <col min="8705" max="8705" width="3.54296875" style="1" customWidth="1"/>
    <col min="8706" max="8706" width="3.26953125" style="1" customWidth="1"/>
    <col min="8707" max="8707" width="3.54296875" style="1" customWidth="1"/>
    <col min="8708" max="8708" width="3.453125" style="1" customWidth="1"/>
    <col min="8709" max="8709" width="3.81640625" style="1" bestFit="1" customWidth="1"/>
    <col min="8710" max="8710" width="3.54296875" style="1" customWidth="1"/>
    <col min="8711" max="8711" width="3.26953125" style="1" bestFit="1" customWidth="1"/>
    <col min="8712" max="8712" width="2.81640625" style="1" bestFit="1" customWidth="1"/>
    <col min="8713" max="8713" width="4.26953125" style="1" bestFit="1" customWidth="1"/>
    <col min="8714" max="8714" width="3.81640625" style="1" bestFit="1" customWidth="1"/>
    <col min="8715" max="8715" width="4.1796875" style="1" bestFit="1" customWidth="1"/>
    <col min="8716" max="8716" width="3" style="1" bestFit="1" customWidth="1"/>
    <col min="8717" max="8717" width="2.81640625" style="1" bestFit="1" customWidth="1"/>
    <col min="8718" max="8718" width="3.81640625" style="1" bestFit="1" customWidth="1"/>
    <col min="8719" max="8719" width="4.1796875" style="1" customWidth="1"/>
    <col min="8720" max="8720" width="3.54296875" style="1" customWidth="1"/>
    <col min="8721" max="8721" width="3.453125" style="1" customWidth="1"/>
    <col min="8722" max="8722" width="2.81640625" style="1" bestFit="1" customWidth="1"/>
    <col min="8723" max="8723" width="3.7265625" style="1" bestFit="1" customWidth="1"/>
    <col min="8724" max="8724" width="3.81640625" style="1" bestFit="1" customWidth="1"/>
    <col min="8725" max="8725" width="3.26953125" style="1" customWidth="1"/>
    <col min="8726" max="8727" width="3.1796875" style="1" bestFit="1" customWidth="1"/>
    <col min="8728" max="8728" width="3.81640625" style="1" bestFit="1" customWidth="1"/>
    <col min="8729" max="8729" width="3.7265625" style="1" bestFit="1" customWidth="1"/>
    <col min="8730" max="8730" width="3.81640625" style="1" bestFit="1" customWidth="1"/>
    <col min="8731" max="8731" width="2.7265625" style="1" bestFit="1" customWidth="1"/>
    <col min="8732" max="8732" width="3" style="1" bestFit="1" customWidth="1"/>
    <col min="8733" max="8734" width="3.54296875" style="1" bestFit="1" customWidth="1"/>
    <col min="8735" max="8735" width="3" style="1" customWidth="1"/>
    <col min="8736" max="8736" width="3.7265625" style="1" bestFit="1" customWidth="1"/>
    <col min="8737" max="8737" width="3.26953125" style="1" customWidth="1"/>
    <col min="8738" max="8738" width="3.54296875" style="1" bestFit="1" customWidth="1"/>
    <col min="8739" max="8739" width="6" style="1" customWidth="1"/>
    <col min="8740" max="8740" width="36.26953125" style="1" bestFit="1" customWidth="1"/>
    <col min="8741" max="8741" width="19.81640625" style="1" customWidth="1"/>
    <col min="8742" max="8742" width="4.54296875" style="1" customWidth="1"/>
    <col min="8743" max="8743" width="6" style="1" customWidth="1"/>
    <col min="8744" max="8744" width="5.453125" style="1" customWidth="1"/>
    <col min="8745" max="8745" width="4.7265625" style="1" customWidth="1"/>
    <col min="8746" max="8746" width="6" style="1" customWidth="1"/>
    <col min="8747" max="8954" width="9.1796875" style="1"/>
    <col min="8955" max="8955" width="6.26953125" style="1" customWidth="1"/>
    <col min="8956" max="8956" width="14.26953125" style="1" bestFit="1" customWidth="1"/>
    <col min="8957" max="8957" width="49.1796875" style="1" bestFit="1" customWidth="1"/>
    <col min="8958" max="8959" width="4.453125" style="1" customWidth="1"/>
    <col min="8960" max="8960" width="3.7265625" style="1" customWidth="1"/>
    <col min="8961" max="8961" width="3.54296875" style="1" customWidth="1"/>
    <col min="8962" max="8962" width="3.26953125" style="1" customWidth="1"/>
    <col min="8963" max="8963" width="3.54296875" style="1" customWidth="1"/>
    <col min="8964" max="8964" width="3.453125" style="1" customWidth="1"/>
    <col min="8965" max="8965" width="3.81640625" style="1" bestFit="1" customWidth="1"/>
    <col min="8966" max="8966" width="3.54296875" style="1" customWidth="1"/>
    <col min="8967" max="8967" width="3.26953125" style="1" bestFit="1" customWidth="1"/>
    <col min="8968" max="8968" width="2.81640625" style="1" bestFit="1" customWidth="1"/>
    <col min="8969" max="8969" width="4.26953125" style="1" bestFit="1" customWidth="1"/>
    <col min="8970" max="8970" width="3.81640625" style="1" bestFit="1" customWidth="1"/>
    <col min="8971" max="8971" width="4.1796875" style="1" bestFit="1" customWidth="1"/>
    <col min="8972" max="8972" width="3" style="1" bestFit="1" customWidth="1"/>
    <col min="8973" max="8973" width="2.81640625" style="1" bestFit="1" customWidth="1"/>
    <col min="8974" max="8974" width="3.81640625" style="1" bestFit="1" customWidth="1"/>
    <col min="8975" max="8975" width="4.1796875" style="1" customWidth="1"/>
    <col min="8976" max="8976" width="3.54296875" style="1" customWidth="1"/>
    <col min="8977" max="8977" width="3.453125" style="1" customWidth="1"/>
    <col min="8978" max="8978" width="2.81640625" style="1" bestFit="1" customWidth="1"/>
    <col min="8979" max="8979" width="3.7265625" style="1" bestFit="1" customWidth="1"/>
    <col min="8980" max="8980" width="3.81640625" style="1" bestFit="1" customWidth="1"/>
    <col min="8981" max="8981" width="3.26953125" style="1" customWidth="1"/>
    <col min="8982" max="8983" width="3.1796875" style="1" bestFit="1" customWidth="1"/>
    <col min="8984" max="8984" width="3.81640625" style="1" bestFit="1" customWidth="1"/>
    <col min="8985" max="8985" width="3.7265625" style="1" bestFit="1" customWidth="1"/>
    <col min="8986" max="8986" width="3.81640625" style="1" bestFit="1" customWidth="1"/>
    <col min="8987" max="8987" width="2.7265625" style="1" bestFit="1" customWidth="1"/>
    <col min="8988" max="8988" width="3" style="1" bestFit="1" customWidth="1"/>
    <col min="8989" max="8990" width="3.54296875" style="1" bestFit="1" customWidth="1"/>
    <col min="8991" max="8991" width="3" style="1" customWidth="1"/>
    <col min="8992" max="8992" width="3.7265625" style="1" bestFit="1" customWidth="1"/>
    <col min="8993" max="8993" width="3.26953125" style="1" customWidth="1"/>
    <col min="8994" max="8994" width="3.54296875" style="1" bestFit="1" customWidth="1"/>
    <col min="8995" max="8995" width="6" style="1" customWidth="1"/>
    <col min="8996" max="8996" width="36.26953125" style="1" bestFit="1" customWidth="1"/>
    <col min="8997" max="8997" width="19.81640625" style="1" customWidth="1"/>
    <col min="8998" max="8998" width="4.54296875" style="1" customWidth="1"/>
    <col min="8999" max="8999" width="6" style="1" customWidth="1"/>
    <col min="9000" max="9000" width="5.453125" style="1" customWidth="1"/>
    <col min="9001" max="9001" width="4.7265625" style="1" customWidth="1"/>
    <col min="9002" max="9002" width="6" style="1" customWidth="1"/>
    <col min="9003" max="9210" width="9.1796875" style="1"/>
    <col min="9211" max="9211" width="6.26953125" style="1" customWidth="1"/>
    <col min="9212" max="9212" width="14.26953125" style="1" bestFit="1" customWidth="1"/>
    <col min="9213" max="9213" width="49.1796875" style="1" bestFit="1" customWidth="1"/>
    <col min="9214" max="9215" width="4.453125" style="1" customWidth="1"/>
    <col min="9216" max="9216" width="3.7265625" style="1" customWidth="1"/>
    <col min="9217" max="9217" width="3.54296875" style="1" customWidth="1"/>
    <col min="9218" max="9218" width="3.26953125" style="1" customWidth="1"/>
    <col min="9219" max="9219" width="3.54296875" style="1" customWidth="1"/>
    <col min="9220" max="9220" width="3.453125" style="1" customWidth="1"/>
    <col min="9221" max="9221" width="3.81640625" style="1" bestFit="1" customWidth="1"/>
    <col min="9222" max="9222" width="3.54296875" style="1" customWidth="1"/>
    <col min="9223" max="9223" width="3.26953125" style="1" bestFit="1" customWidth="1"/>
    <col min="9224" max="9224" width="2.81640625" style="1" bestFit="1" customWidth="1"/>
    <col min="9225" max="9225" width="4.26953125" style="1" bestFit="1" customWidth="1"/>
    <col min="9226" max="9226" width="3.81640625" style="1" bestFit="1" customWidth="1"/>
    <col min="9227" max="9227" width="4.1796875" style="1" bestFit="1" customWidth="1"/>
    <col min="9228" max="9228" width="3" style="1" bestFit="1" customWidth="1"/>
    <col min="9229" max="9229" width="2.81640625" style="1" bestFit="1" customWidth="1"/>
    <col min="9230" max="9230" width="3.81640625" style="1" bestFit="1" customWidth="1"/>
    <col min="9231" max="9231" width="4.1796875" style="1" customWidth="1"/>
    <col min="9232" max="9232" width="3.54296875" style="1" customWidth="1"/>
    <col min="9233" max="9233" width="3.453125" style="1" customWidth="1"/>
    <col min="9234" max="9234" width="2.81640625" style="1" bestFit="1" customWidth="1"/>
    <col min="9235" max="9235" width="3.7265625" style="1" bestFit="1" customWidth="1"/>
    <col min="9236" max="9236" width="3.81640625" style="1" bestFit="1" customWidth="1"/>
    <col min="9237" max="9237" width="3.26953125" style="1" customWidth="1"/>
    <col min="9238" max="9239" width="3.1796875" style="1" bestFit="1" customWidth="1"/>
    <col min="9240" max="9240" width="3.81640625" style="1" bestFit="1" customWidth="1"/>
    <col min="9241" max="9241" width="3.7265625" style="1" bestFit="1" customWidth="1"/>
    <col min="9242" max="9242" width="3.81640625" style="1" bestFit="1" customWidth="1"/>
    <col min="9243" max="9243" width="2.7265625" style="1" bestFit="1" customWidth="1"/>
    <col min="9244" max="9244" width="3" style="1" bestFit="1" customWidth="1"/>
    <col min="9245" max="9246" width="3.54296875" style="1" bestFit="1" customWidth="1"/>
    <col min="9247" max="9247" width="3" style="1" customWidth="1"/>
    <col min="9248" max="9248" width="3.7265625" style="1" bestFit="1" customWidth="1"/>
    <col min="9249" max="9249" width="3.26953125" style="1" customWidth="1"/>
    <col min="9250" max="9250" width="3.54296875" style="1" bestFit="1" customWidth="1"/>
    <col min="9251" max="9251" width="6" style="1" customWidth="1"/>
    <col min="9252" max="9252" width="36.26953125" style="1" bestFit="1" customWidth="1"/>
    <col min="9253" max="9253" width="19.81640625" style="1" customWidth="1"/>
    <col min="9254" max="9254" width="4.54296875" style="1" customWidth="1"/>
    <col min="9255" max="9255" width="6" style="1" customWidth="1"/>
    <col min="9256" max="9256" width="5.453125" style="1" customWidth="1"/>
    <col min="9257" max="9257" width="4.7265625" style="1" customWidth="1"/>
    <col min="9258" max="9258" width="6" style="1" customWidth="1"/>
    <col min="9259" max="9466" width="9.1796875" style="1"/>
    <col min="9467" max="9467" width="6.26953125" style="1" customWidth="1"/>
    <col min="9468" max="9468" width="14.26953125" style="1" bestFit="1" customWidth="1"/>
    <col min="9469" max="9469" width="49.1796875" style="1" bestFit="1" customWidth="1"/>
    <col min="9470" max="9471" width="4.453125" style="1" customWidth="1"/>
    <col min="9472" max="9472" width="3.7265625" style="1" customWidth="1"/>
    <col min="9473" max="9473" width="3.54296875" style="1" customWidth="1"/>
    <col min="9474" max="9474" width="3.26953125" style="1" customWidth="1"/>
    <col min="9475" max="9475" width="3.54296875" style="1" customWidth="1"/>
    <col min="9476" max="9476" width="3.453125" style="1" customWidth="1"/>
    <col min="9477" max="9477" width="3.81640625" style="1" bestFit="1" customWidth="1"/>
    <col min="9478" max="9478" width="3.54296875" style="1" customWidth="1"/>
    <col min="9479" max="9479" width="3.26953125" style="1" bestFit="1" customWidth="1"/>
    <col min="9480" max="9480" width="2.81640625" style="1" bestFit="1" customWidth="1"/>
    <col min="9481" max="9481" width="4.26953125" style="1" bestFit="1" customWidth="1"/>
    <col min="9482" max="9482" width="3.81640625" style="1" bestFit="1" customWidth="1"/>
    <col min="9483" max="9483" width="4.1796875" style="1" bestFit="1" customWidth="1"/>
    <col min="9484" max="9484" width="3" style="1" bestFit="1" customWidth="1"/>
    <col min="9485" max="9485" width="2.81640625" style="1" bestFit="1" customWidth="1"/>
    <col min="9486" max="9486" width="3.81640625" style="1" bestFit="1" customWidth="1"/>
    <col min="9487" max="9487" width="4.1796875" style="1" customWidth="1"/>
    <col min="9488" max="9488" width="3.54296875" style="1" customWidth="1"/>
    <col min="9489" max="9489" width="3.453125" style="1" customWidth="1"/>
    <col min="9490" max="9490" width="2.81640625" style="1" bestFit="1" customWidth="1"/>
    <col min="9491" max="9491" width="3.7265625" style="1" bestFit="1" customWidth="1"/>
    <col min="9492" max="9492" width="3.81640625" style="1" bestFit="1" customWidth="1"/>
    <col min="9493" max="9493" width="3.26953125" style="1" customWidth="1"/>
    <col min="9494" max="9495" width="3.1796875" style="1" bestFit="1" customWidth="1"/>
    <col min="9496" max="9496" width="3.81640625" style="1" bestFit="1" customWidth="1"/>
    <col min="9497" max="9497" width="3.7265625" style="1" bestFit="1" customWidth="1"/>
    <col min="9498" max="9498" width="3.81640625" style="1" bestFit="1" customWidth="1"/>
    <col min="9499" max="9499" width="2.7265625" style="1" bestFit="1" customWidth="1"/>
    <col min="9500" max="9500" width="3" style="1" bestFit="1" customWidth="1"/>
    <col min="9501" max="9502" width="3.54296875" style="1" bestFit="1" customWidth="1"/>
    <col min="9503" max="9503" width="3" style="1" customWidth="1"/>
    <col min="9504" max="9504" width="3.7265625" style="1" bestFit="1" customWidth="1"/>
    <col min="9505" max="9505" width="3.26953125" style="1" customWidth="1"/>
    <col min="9506" max="9506" width="3.54296875" style="1" bestFit="1" customWidth="1"/>
    <col min="9507" max="9507" width="6" style="1" customWidth="1"/>
    <col min="9508" max="9508" width="36.26953125" style="1" bestFit="1" customWidth="1"/>
    <col min="9509" max="9509" width="19.81640625" style="1" customWidth="1"/>
    <col min="9510" max="9510" width="4.54296875" style="1" customWidth="1"/>
    <col min="9511" max="9511" width="6" style="1" customWidth="1"/>
    <col min="9512" max="9512" width="5.453125" style="1" customWidth="1"/>
    <col min="9513" max="9513" width="4.7265625" style="1" customWidth="1"/>
    <col min="9514" max="9514" width="6" style="1" customWidth="1"/>
    <col min="9515" max="9722" width="9.1796875" style="1"/>
    <col min="9723" max="9723" width="6.26953125" style="1" customWidth="1"/>
    <col min="9724" max="9724" width="14.26953125" style="1" bestFit="1" customWidth="1"/>
    <col min="9725" max="9725" width="49.1796875" style="1" bestFit="1" customWidth="1"/>
    <col min="9726" max="9727" width="4.453125" style="1" customWidth="1"/>
    <col min="9728" max="9728" width="3.7265625" style="1" customWidth="1"/>
    <col min="9729" max="9729" width="3.54296875" style="1" customWidth="1"/>
    <col min="9730" max="9730" width="3.26953125" style="1" customWidth="1"/>
    <col min="9731" max="9731" width="3.54296875" style="1" customWidth="1"/>
    <col min="9732" max="9732" width="3.453125" style="1" customWidth="1"/>
    <col min="9733" max="9733" width="3.81640625" style="1" bestFit="1" customWidth="1"/>
    <col min="9734" max="9734" width="3.54296875" style="1" customWidth="1"/>
    <col min="9735" max="9735" width="3.26953125" style="1" bestFit="1" customWidth="1"/>
    <col min="9736" max="9736" width="2.81640625" style="1" bestFit="1" customWidth="1"/>
    <col min="9737" max="9737" width="4.26953125" style="1" bestFit="1" customWidth="1"/>
    <col min="9738" max="9738" width="3.81640625" style="1" bestFit="1" customWidth="1"/>
    <col min="9739" max="9739" width="4.1796875" style="1" bestFit="1" customWidth="1"/>
    <col min="9740" max="9740" width="3" style="1" bestFit="1" customWidth="1"/>
    <col min="9741" max="9741" width="2.81640625" style="1" bestFit="1" customWidth="1"/>
    <col min="9742" max="9742" width="3.81640625" style="1" bestFit="1" customWidth="1"/>
    <col min="9743" max="9743" width="4.1796875" style="1" customWidth="1"/>
    <col min="9744" max="9744" width="3.54296875" style="1" customWidth="1"/>
    <col min="9745" max="9745" width="3.453125" style="1" customWidth="1"/>
    <col min="9746" max="9746" width="2.81640625" style="1" bestFit="1" customWidth="1"/>
    <col min="9747" max="9747" width="3.7265625" style="1" bestFit="1" customWidth="1"/>
    <col min="9748" max="9748" width="3.81640625" style="1" bestFit="1" customWidth="1"/>
    <col min="9749" max="9749" width="3.26953125" style="1" customWidth="1"/>
    <col min="9750" max="9751" width="3.1796875" style="1" bestFit="1" customWidth="1"/>
    <col min="9752" max="9752" width="3.81640625" style="1" bestFit="1" customWidth="1"/>
    <col min="9753" max="9753" width="3.7265625" style="1" bestFit="1" customWidth="1"/>
    <col min="9754" max="9754" width="3.81640625" style="1" bestFit="1" customWidth="1"/>
    <col min="9755" max="9755" width="2.7265625" style="1" bestFit="1" customWidth="1"/>
    <col min="9756" max="9756" width="3" style="1" bestFit="1" customWidth="1"/>
    <col min="9757" max="9758" width="3.54296875" style="1" bestFit="1" customWidth="1"/>
    <col min="9759" max="9759" width="3" style="1" customWidth="1"/>
    <col min="9760" max="9760" width="3.7265625" style="1" bestFit="1" customWidth="1"/>
    <col min="9761" max="9761" width="3.26953125" style="1" customWidth="1"/>
    <col min="9762" max="9762" width="3.54296875" style="1" bestFit="1" customWidth="1"/>
    <col min="9763" max="9763" width="6" style="1" customWidth="1"/>
    <col min="9764" max="9764" width="36.26953125" style="1" bestFit="1" customWidth="1"/>
    <col min="9765" max="9765" width="19.81640625" style="1" customWidth="1"/>
    <col min="9766" max="9766" width="4.54296875" style="1" customWidth="1"/>
    <col min="9767" max="9767" width="6" style="1" customWidth="1"/>
    <col min="9768" max="9768" width="5.453125" style="1" customWidth="1"/>
    <col min="9769" max="9769" width="4.7265625" style="1" customWidth="1"/>
    <col min="9770" max="9770" width="6" style="1" customWidth="1"/>
    <col min="9771" max="9978" width="9.1796875" style="1"/>
    <col min="9979" max="9979" width="6.26953125" style="1" customWidth="1"/>
    <col min="9980" max="9980" width="14.26953125" style="1" bestFit="1" customWidth="1"/>
    <col min="9981" max="9981" width="49.1796875" style="1" bestFit="1" customWidth="1"/>
    <col min="9982" max="9983" width="4.453125" style="1" customWidth="1"/>
    <col min="9984" max="9984" width="3.7265625" style="1" customWidth="1"/>
    <col min="9985" max="9985" width="3.54296875" style="1" customWidth="1"/>
    <col min="9986" max="9986" width="3.26953125" style="1" customWidth="1"/>
    <col min="9987" max="9987" width="3.54296875" style="1" customWidth="1"/>
    <col min="9988" max="9988" width="3.453125" style="1" customWidth="1"/>
    <col min="9989" max="9989" width="3.81640625" style="1" bestFit="1" customWidth="1"/>
    <col min="9990" max="9990" width="3.54296875" style="1" customWidth="1"/>
    <col min="9991" max="9991" width="3.26953125" style="1" bestFit="1" customWidth="1"/>
    <col min="9992" max="9992" width="2.81640625" style="1" bestFit="1" customWidth="1"/>
    <col min="9993" max="9993" width="4.26953125" style="1" bestFit="1" customWidth="1"/>
    <col min="9994" max="9994" width="3.81640625" style="1" bestFit="1" customWidth="1"/>
    <col min="9995" max="9995" width="4.1796875" style="1" bestFit="1" customWidth="1"/>
    <col min="9996" max="9996" width="3" style="1" bestFit="1" customWidth="1"/>
    <col min="9997" max="9997" width="2.81640625" style="1" bestFit="1" customWidth="1"/>
    <col min="9998" max="9998" width="3.81640625" style="1" bestFit="1" customWidth="1"/>
    <col min="9999" max="9999" width="4.1796875" style="1" customWidth="1"/>
    <col min="10000" max="10000" width="3.54296875" style="1" customWidth="1"/>
    <col min="10001" max="10001" width="3.453125" style="1" customWidth="1"/>
    <col min="10002" max="10002" width="2.81640625" style="1" bestFit="1" customWidth="1"/>
    <col min="10003" max="10003" width="3.7265625" style="1" bestFit="1" customWidth="1"/>
    <col min="10004" max="10004" width="3.81640625" style="1" bestFit="1" customWidth="1"/>
    <col min="10005" max="10005" width="3.26953125" style="1" customWidth="1"/>
    <col min="10006" max="10007" width="3.1796875" style="1" bestFit="1" customWidth="1"/>
    <col min="10008" max="10008" width="3.81640625" style="1" bestFit="1" customWidth="1"/>
    <col min="10009" max="10009" width="3.7265625" style="1" bestFit="1" customWidth="1"/>
    <col min="10010" max="10010" width="3.81640625" style="1" bestFit="1" customWidth="1"/>
    <col min="10011" max="10011" width="2.7265625" style="1" bestFit="1" customWidth="1"/>
    <col min="10012" max="10012" width="3" style="1" bestFit="1" customWidth="1"/>
    <col min="10013" max="10014" width="3.54296875" style="1" bestFit="1" customWidth="1"/>
    <col min="10015" max="10015" width="3" style="1" customWidth="1"/>
    <col min="10016" max="10016" width="3.7265625" style="1" bestFit="1" customWidth="1"/>
    <col min="10017" max="10017" width="3.26953125" style="1" customWidth="1"/>
    <col min="10018" max="10018" width="3.54296875" style="1" bestFit="1" customWidth="1"/>
    <col min="10019" max="10019" width="6" style="1" customWidth="1"/>
    <col min="10020" max="10020" width="36.26953125" style="1" bestFit="1" customWidth="1"/>
    <col min="10021" max="10021" width="19.81640625" style="1" customWidth="1"/>
    <col min="10022" max="10022" width="4.54296875" style="1" customWidth="1"/>
    <col min="10023" max="10023" width="6" style="1" customWidth="1"/>
    <col min="10024" max="10024" width="5.453125" style="1" customWidth="1"/>
    <col min="10025" max="10025" width="4.7265625" style="1" customWidth="1"/>
    <col min="10026" max="10026" width="6" style="1" customWidth="1"/>
    <col min="10027" max="10234" width="9.1796875" style="1"/>
    <col min="10235" max="10235" width="6.26953125" style="1" customWidth="1"/>
    <col min="10236" max="10236" width="14.26953125" style="1" bestFit="1" customWidth="1"/>
    <col min="10237" max="10237" width="49.1796875" style="1" bestFit="1" customWidth="1"/>
    <col min="10238" max="10239" width="4.453125" style="1" customWidth="1"/>
    <col min="10240" max="10240" width="3.7265625" style="1" customWidth="1"/>
    <col min="10241" max="10241" width="3.54296875" style="1" customWidth="1"/>
    <col min="10242" max="10242" width="3.26953125" style="1" customWidth="1"/>
    <col min="10243" max="10243" width="3.54296875" style="1" customWidth="1"/>
    <col min="10244" max="10244" width="3.453125" style="1" customWidth="1"/>
    <col min="10245" max="10245" width="3.81640625" style="1" bestFit="1" customWidth="1"/>
    <col min="10246" max="10246" width="3.54296875" style="1" customWidth="1"/>
    <col min="10247" max="10247" width="3.26953125" style="1" bestFit="1" customWidth="1"/>
    <col min="10248" max="10248" width="2.81640625" style="1" bestFit="1" customWidth="1"/>
    <col min="10249" max="10249" width="4.26953125" style="1" bestFit="1" customWidth="1"/>
    <col min="10250" max="10250" width="3.81640625" style="1" bestFit="1" customWidth="1"/>
    <col min="10251" max="10251" width="4.1796875" style="1" bestFit="1" customWidth="1"/>
    <col min="10252" max="10252" width="3" style="1" bestFit="1" customWidth="1"/>
    <col min="10253" max="10253" width="2.81640625" style="1" bestFit="1" customWidth="1"/>
    <col min="10254" max="10254" width="3.81640625" style="1" bestFit="1" customWidth="1"/>
    <col min="10255" max="10255" width="4.1796875" style="1" customWidth="1"/>
    <col min="10256" max="10256" width="3.54296875" style="1" customWidth="1"/>
    <col min="10257" max="10257" width="3.453125" style="1" customWidth="1"/>
    <col min="10258" max="10258" width="2.81640625" style="1" bestFit="1" customWidth="1"/>
    <col min="10259" max="10259" width="3.7265625" style="1" bestFit="1" customWidth="1"/>
    <col min="10260" max="10260" width="3.81640625" style="1" bestFit="1" customWidth="1"/>
    <col min="10261" max="10261" width="3.26953125" style="1" customWidth="1"/>
    <col min="10262" max="10263" width="3.1796875" style="1" bestFit="1" customWidth="1"/>
    <col min="10264" max="10264" width="3.81640625" style="1" bestFit="1" customWidth="1"/>
    <col min="10265" max="10265" width="3.7265625" style="1" bestFit="1" customWidth="1"/>
    <col min="10266" max="10266" width="3.81640625" style="1" bestFit="1" customWidth="1"/>
    <col min="10267" max="10267" width="2.7265625" style="1" bestFit="1" customWidth="1"/>
    <col min="10268" max="10268" width="3" style="1" bestFit="1" customWidth="1"/>
    <col min="10269" max="10270" width="3.54296875" style="1" bestFit="1" customWidth="1"/>
    <col min="10271" max="10271" width="3" style="1" customWidth="1"/>
    <col min="10272" max="10272" width="3.7265625" style="1" bestFit="1" customWidth="1"/>
    <col min="10273" max="10273" width="3.26953125" style="1" customWidth="1"/>
    <col min="10274" max="10274" width="3.54296875" style="1" bestFit="1" customWidth="1"/>
    <col min="10275" max="10275" width="6" style="1" customWidth="1"/>
    <col min="10276" max="10276" width="36.26953125" style="1" bestFit="1" customWidth="1"/>
    <col min="10277" max="10277" width="19.81640625" style="1" customWidth="1"/>
    <col min="10278" max="10278" width="4.54296875" style="1" customWidth="1"/>
    <col min="10279" max="10279" width="6" style="1" customWidth="1"/>
    <col min="10280" max="10280" width="5.453125" style="1" customWidth="1"/>
    <col min="10281" max="10281" width="4.7265625" style="1" customWidth="1"/>
    <col min="10282" max="10282" width="6" style="1" customWidth="1"/>
    <col min="10283" max="10490" width="9.1796875" style="1"/>
    <col min="10491" max="10491" width="6.26953125" style="1" customWidth="1"/>
    <col min="10492" max="10492" width="14.26953125" style="1" bestFit="1" customWidth="1"/>
    <col min="10493" max="10493" width="49.1796875" style="1" bestFit="1" customWidth="1"/>
    <col min="10494" max="10495" width="4.453125" style="1" customWidth="1"/>
    <col min="10496" max="10496" width="3.7265625" style="1" customWidth="1"/>
    <col min="10497" max="10497" width="3.54296875" style="1" customWidth="1"/>
    <col min="10498" max="10498" width="3.26953125" style="1" customWidth="1"/>
    <col min="10499" max="10499" width="3.54296875" style="1" customWidth="1"/>
    <col min="10500" max="10500" width="3.453125" style="1" customWidth="1"/>
    <col min="10501" max="10501" width="3.81640625" style="1" bestFit="1" customWidth="1"/>
    <col min="10502" max="10502" width="3.54296875" style="1" customWidth="1"/>
    <col min="10503" max="10503" width="3.26953125" style="1" bestFit="1" customWidth="1"/>
    <col min="10504" max="10504" width="2.81640625" style="1" bestFit="1" customWidth="1"/>
    <col min="10505" max="10505" width="4.26953125" style="1" bestFit="1" customWidth="1"/>
    <col min="10506" max="10506" width="3.81640625" style="1" bestFit="1" customWidth="1"/>
    <col min="10507" max="10507" width="4.1796875" style="1" bestFit="1" customWidth="1"/>
    <col min="10508" max="10508" width="3" style="1" bestFit="1" customWidth="1"/>
    <col min="10509" max="10509" width="2.81640625" style="1" bestFit="1" customWidth="1"/>
    <col min="10510" max="10510" width="3.81640625" style="1" bestFit="1" customWidth="1"/>
    <col min="10511" max="10511" width="4.1796875" style="1" customWidth="1"/>
    <col min="10512" max="10512" width="3.54296875" style="1" customWidth="1"/>
    <col min="10513" max="10513" width="3.453125" style="1" customWidth="1"/>
    <col min="10514" max="10514" width="2.81640625" style="1" bestFit="1" customWidth="1"/>
    <col min="10515" max="10515" width="3.7265625" style="1" bestFit="1" customWidth="1"/>
    <col min="10516" max="10516" width="3.81640625" style="1" bestFit="1" customWidth="1"/>
    <col min="10517" max="10517" width="3.26953125" style="1" customWidth="1"/>
    <col min="10518" max="10519" width="3.1796875" style="1" bestFit="1" customWidth="1"/>
    <col min="10520" max="10520" width="3.81640625" style="1" bestFit="1" customWidth="1"/>
    <col min="10521" max="10521" width="3.7265625" style="1" bestFit="1" customWidth="1"/>
    <col min="10522" max="10522" width="3.81640625" style="1" bestFit="1" customWidth="1"/>
    <col min="10523" max="10523" width="2.7265625" style="1" bestFit="1" customWidth="1"/>
    <col min="10524" max="10524" width="3" style="1" bestFit="1" customWidth="1"/>
    <col min="10525" max="10526" width="3.54296875" style="1" bestFit="1" customWidth="1"/>
    <col min="10527" max="10527" width="3" style="1" customWidth="1"/>
    <col min="10528" max="10528" width="3.7265625" style="1" bestFit="1" customWidth="1"/>
    <col min="10529" max="10529" width="3.26953125" style="1" customWidth="1"/>
    <col min="10530" max="10530" width="3.54296875" style="1" bestFit="1" customWidth="1"/>
    <col min="10531" max="10531" width="6" style="1" customWidth="1"/>
    <col min="10532" max="10532" width="36.26953125" style="1" bestFit="1" customWidth="1"/>
    <col min="10533" max="10533" width="19.81640625" style="1" customWidth="1"/>
    <col min="10534" max="10534" width="4.54296875" style="1" customWidth="1"/>
    <col min="10535" max="10535" width="6" style="1" customWidth="1"/>
    <col min="10536" max="10536" width="5.453125" style="1" customWidth="1"/>
    <col min="10537" max="10537" width="4.7265625" style="1" customWidth="1"/>
    <col min="10538" max="10538" width="6" style="1" customWidth="1"/>
    <col min="10539" max="10746" width="9.1796875" style="1"/>
    <col min="10747" max="10747" width="6.26953125" style="1" customWidth="1"/>
    <col min="10748" max="10748" width="14.26953125" style="1" bestFit="1" customWidth="1"/>
    <col min="10749" max="10749" width="49.1796875" style="1" bestFit="1" customWidth="1"/>
    <col min="10750" max="10751" width="4.453125" style="1" customWidth="1"/>
    <col min="10752" max="10752" width="3.7265625" style="1" customWidth="1"/>
    <col min="10753" max="10753" width="3.54296875" style="1" customWidth="1"/>
    <col min="10754" max="10754" width="3.26953125" style="1" customWidth="1"/>
    <col min="10755" max="10755" width="3.54296875" style="1" customWidth="1"/>
    <col min="10756" max="10756" width="3.453125" style="1" customWidth="1"/>
    <col min="10757" max="10757" width="3.81640625" style="1" bestFit="1" customWidth="1"/>
    <col min="10758" max="10758" width="3.54296875" style="1" customWidth="1"/>
    <col min="10759" max="10759" width="3.26953125" style="1" bestFit="1" customWidth="1"/>
    <col min="10760" max="10760" width="2.81640625" style="1" bestFit="1" customWidth="1"/>
    <col min="10761" max="10761" width="4.26953125" style="1" bestFit="1" customWidth="1"/>
    <col min="10762" max="10762" width="3.81640625" style="1" bestFit="1" customWidth="1"/>
    <col min="10763" max="10763" width="4.1796875" style="1" bestFit="1" customWidth="1"/>
    <col min="10764" max="10764" width="3" style="1" bestFit="1" customWidth="1"/>
    <col min="10765" max="10765" width="2.81640625" style="1" bestFit="1" customWidth="1"/>
    <col min="10766" max="10766" width="3.81640625" style="1" bestFit="1" customWidth="1"/>
    <col min="10767" max="10767" width="4.1796875" style="1" customWidth="1"/>
    <col min="10768" max="10768" width="3.54296875" style="1" customWidth="1"/>
    <col min="10769" max="10769" width="3.453125" style="1" customWidth="1"/>
    <col min="10770" max="10770" width="2.81640625" style="1" bestFit="1" customWidth="1"/>
    <col min="10771" max="10771" width="3.7265625" style="1" bestFit="1" customWidth="1"/>
    <col min="10772" max="10772" width="3.81640625" style="1" bestFit="1" customWidth="1"/>
    <col min="10773" max="10773" width="3.26953125" style="1" customWidth="1"/>
    <col min="10774" max="10775" width="3.1796875" style="1" bestFit="1" customWidth="1"/>
    <col min="10776" max="10776" width="3.81640625" style="1" bestFit="1" customWidth="1"/>
    <col min="10777" max="10777" width="3.7265625" style="1" bestFit="1" customWidth="1"/>
    <col min="10778" max="10778" width="3.81640625" style="1" bestFit="1" customWidth="1"/>
    <col min="10779" max="10779" width="2.7265625" style="1" bestFit="1" customWidth="1"/>
    <col min="10780" max="10780" width="3" style="1" bestFit="1" customWidth="1"/>
    <col min="10781" max="10782" width="3.54296875" style="1" bestFit="1" customWidth="1"/>
    <col min="10783" max="10783" width="3" style="1" customWidth="1"/>
    <col min="10784" max="10784" width="3.7265625" style="1" bestFit="1" customWidth="1"/>
    <col min="10785" max="10785" width="3.26953125" style="1" customWidth="1"/>
    <col min="10786" max="10786" width="3.54296875" style="1" bestFit="1" customWidth="1"/>
    <col min="10787" max="10787" width="6" style="1" customWidth="1"/>
    <col min="10788" max="10788" width="36.26953125" style="1" bestFit="1" customWidth="1"/>
    <col min="10789" max="10789" width="19.81640625" style="1" customWidth="1"/>
    <col min="10790" max="10790" width="4.54296875" style="1" customWidth="1"/>
    <col min="10791" max="10791" width="6" style="1" customWidth="1"/>
    <col min="10792" max="10792" width="5.453125" style="1" customWidth="1"/>
    <col min="10793" max="10793" width="4.7265625" style="1" customWidth="1"/>
    <col min="10794" max="10794" width="6" style="1" customWidth="1"/>
    <col min="10795" max="11002" width="9.1796875" style="1"/>
    <col min="11003" max="11003" width="6.26953125" style="1" customWidth="1"/>
    <col min="11004" max="11004" width="14.26953125" style="1" bestFit="1" customWidth="1"/>
    <col min="11005" max="11005" width="49.1796875" style="1" bestFit="1" customWidth="1"/>
    <col min="11006" max="11007" width="4.453125" style="1" customWidth="1"/>
    <col min="11008" max="11008" width="3.7265625" style="1" customWidth="1"/>
    <col min="11009" max="11009" width="3.54296875" style="1" customWidth="1"/>
    <col min="11010" max="11010" width="3.26953125" style="1" customWidth="1"/>
    <col min="11011" max="11011" width="3.54296875" style="1" customWidth="1"/>
    <col min="11012" max="11012" width="3.453125" style="1" customWidth="1"/>
    <col min="11013" max="11013" width="3.81640625" style="1" bestFit="1" customWidth="1"/>
    <col min="11014" max="11014" width="3.54296875" style="1" customWidth="1"/>
    <col min="11015" max="11015" width="3.26953125" style="1" bestFit="1" customWidth="1"/>
    <col min="11016" max="11016" width="2.81640625" style="1" bestFit="1" customWidth="1"/>
    <col min="11017" max="11017" width="4.26953125" style="1" bestFit="1" customWidth="1"/>
    <col min="11018" max="11018" width="3.81640625" style="1" bestFit="1" customWidth="1"/>
    <col min="11019" max="11019" width="4.1796875" style="1" bestFit="1" customWidth="1"/>
    <col min="11020" max="11020" width="3" style="1" bestFit="1" customWidth="1"/>
    <col min="11021" max="11021" width="2.81640625" style="1" bestFit="1" customWidth="1"/>
    <col min="11022" max="11022" width="3.81640625" style="1" bestFit="1" customWidth="1"/>
    <col min="11023" max="11023" width="4.1796875" style="1" customWidth="1"/>
    <col min="11024" max="11024" width="3.54296875" style="1" customWidth="1"/>
    <col min="11025" max="11025" width="3.453125" style="1" customWidth="1"/>
    <col min="11026" max="11026" width="2.81640625" style="1" bestFit="1" customWidth="1"/>
    <col min="11027" max="11027" width="3.7265625" style="1" bestFit="1" customWidth="1"/>
    <col min="11028" max="11028" width="3.81640625" style="1" bestFit="1" customWidth="1"/>
    <col min="11029" max="11029" width="3.26953125" style="1" customWidth="1"/>
    <col min="11030" max="11031" width="3.1796875" style="1" bestFit="1" customWidth="1"/>
    <col min="11032" max="11032" width="3.81640625" style="1" bestFit="1" customWidth="1"/>
    <col min="11033" max="11033" width="3.7265625" style="1" bestFit="1" customWidth="1"/>
    <col min="11034" max="11034" width="3.81640625" style="1" bestFit="1" customWidth="1"/>
    <col min="11035" max="11035" width="2.7265625" style="1" bestFit="1" customWidth="1"/>
    <col min="11036" max="11036" width="3" style="1" bestFit="1" customWidth="1"/>
    <col min="11037" max="11038" width="3.54296875" style="1" bestFit="1" customWidth="1"/>
    <col min="11039" max="11039" width="3" style="1" customWidth="1"/>
    <col min="11040" max="11040" width="3.7265625" style="1" bestFit="1" customWidth="1"/>
    <col min="11041" max="11041" width="3.26953125" style="1" customWidth="1"/>
    <col min="11042" max="11042" width="3.54296875" style="1" bestFit="1" customWidth="1"/>
    <col min="11043" max="11043" width="6" style="1" customWidth="1"/>
    <col min="11044" max="11044" width="36.26953125" style="1" bestFit="1" customWidth="1"/>
    <col min="11045" max="11045" width="19.81640625" style="1" customWidth="1"/>
    <col min="11046" max="11046" width="4.54296875" style="1" customWidth="1"/>
    <col min="11047" max="11047" width="6" style="1" customWidth="1"/>
    <col min="11048" max="11048" width="5.453125" style="1" customWidth="1"/>
    <col min="11049" max="11049" width="4.7265625" style="1" customWidth="1"/>
    <col min="11050" max="11050" width="6" style="1" customWidth="1"/>
    <col min="11051" max="11258" width="9.1796875" style="1"/>
    <col min="11259" max="11259" width="6.26953125" style="1" customWidth="1"/>
    <col min="11260" max="11260" width="14.26953125" style="1" bestFit="1" customWidth="1"/>
    <col min="11261" max="11261" width="49.1796875" style="1" bestFit="1" customWidth="1"/>
    <col min="11262" max="11263" width="4.453125" style="1" customWidth="1"/>
    <col min="11264" max="11264" width="3.7265625" style="1" customWidth="1"/>
    <col min="11265" max="11265" width="3.54296875" style="1" customWidth="1"/>
    <col min="11266" max="11266" width="3.26953125" style="1" customWidth="1"/>
    <col min="11267" max="11267" width="3.54296875" style="1" customWidth="1"/>
    <col min="11268" max="11268" width="3.453125" style="1" customWidth="1"/>
    <col min="11269" max="11269" width="3.81640625" style="1" bestFit="1" customWidth="1"/>
    <col min="11270" max="11270" width="3.54296875" style="1" customWidth="1"/>
    <col min="11271" max="11271" width="3.26953125" style="1" bestFit="1" customWidth="1"/>
    <col min="11272" max="11272" width="2.81640625" style="1" bestFit="1" customWidth="1"/>
    <col min="11273" max="11273" width="4.26953125" style="1" bestFit="1" customWidth="1"/>
    <col min="11274" max="11274" width="3.81640625" style="1" bestFit="1" customWidth="1"/>
    <col min="11275" max="11275" width="4.1796875" style="1" bestFit="1" customWidth="1"/>
    <col min="11276" max="11276" width="3" style="1" bestFit="1" customWidth="1"/>
    <col min="11277" max="11277" width="2.81640625" style="1" bestFit="1" customWidth="1"/>
    <col min="11278" max="11278" width="3.81640625" style="1" bestFit="1" customWidth="1"/>
    <col min="11279" max="11279" width="4.1796875" style="1" customWidth="1"/>
    <col min="11280" max="11280" width="3.54296875" style="1" customWidth="1"/>
    <col min="11281" max="11281" width="3.453125" style="1" customWidth="1"/>
    <col min="11282" max="11282" width="2.81640625" style="1" bestFit="1" customWidth="1"/>
    <col min="11283" max="11283" width="3.7265625" style="1" bestFit="1" customWidth="1"/>
    <col min="11284" max="11284" width="3.81640625" style="1" bestFit="1" customWidth="1"/>
    <col min="11285" max="11285" width="3.26953125" style="1" customWidth="1"/>
    <col min="11286" max="11287" width="3.1796875" style="1" bestFit="1" customWidth="1"/>
    <col min="11288" max="11288" width="3.81640625" style="1" bestFit="1" customWidth="1"/>
    <col min="11289" max="11289" width="3.7265625" style="1" bestFit="1" customWidth="1"/>
    <col min="11290" max="11290" width="3.81640625" style="1" bestFit="1" customWidth="1"/>
    <col min="11291" max="11291" width="2.7265625" style="1" bestFit="1" customWidth="1"/>
    <col min="11292" max="11292" width="3" style="1" bestFit="1" customWidth="1"/>
    <col min="11293" max="11294" width="3.54296875" style="1" bestFit="1" customWidth="1"/>
    <col min="11295" max="11295" width="3" style="1" customWidth="1"/>
    <col min="11296" max="11296" width="3.7265625" style="1" bestFit="1" customWidth="1"/>
    <col min="11297" max="11297" width="3.26953125" style="1" customWidth="1"/>
    <col min="11298" max="11298" width="3.54296875" style="1" bestFit="1" customWidth="1"/>
    <col min="11299" max="11299" width="6" style="1" customWidth="1"/>
    <col min="11300" max="11300" width="36.26953125" style="1" bestFit="1" customWidth="1"/>
    <col min="11301" max="11301" width="19.81640625" style="1" customWidth="1"/>
    <col min="11302" max="11302" width="4.54296875" style="1" customWidth="1"/>
    <col min="11303" max="11303" width="6" style="1" customWidth="1"/>
    <col min="11304" max="11304" width="5.453125" style="1" customWidth="1"/>
    <col min="11305" max="11305" width="4.7265625" style="1" customWidth="1"/>
    <col min="11306" max="11306" width="6" style="1" customWidth="1"/>
    <col min="11307" max="11514" width="9.1796875" style="1"/>
    <col min="11515" max="11515" width="6.26953125" style="1" customWidth="1"/>
    <col min="11516" max="11516" width="14.26953125" style="1" bestFit="1" customWidth="1"/>
    <col min="11517" max="11517" width="49.1796875" style="1" bestFit="1" customWidth="1"/>
    <col min="11518" max="11519" width="4.453125" style="1" customWidth="1"/>
    <col min="11520" max="11520" width="3.7265625" style="1" customWidth="1"/>
    <col min="11521" max="11521" width="3.54296875" style="1" customWidth="1"/>
    <col min="11522" max="11522" width="3.26953125" style="1" customWidth="1"/>
    <col min="11523" max="11523" width="3.54296875" style="1" customWidth="1"/>
    <col min="11524" max="11524" width="3.453125" style="1" customWidth="1"/>
    <col min="11525" max="11525" width="3.81640625" style="1" bestFit="1" customWidth="1"/>
    <col min="11526" max="11526" width="3.54296875" style="1" customWidth="1"/>
    <col min="11527" max="11527" width="3.26953125" style="1" bestFit="1" customWidth="1"/>
    <col min="11528" max="11528" width="2.81640625" style="1" bestFit="1" customWidth="1"/>
    <col min="11529" max="11529" width="4.26953125" style="1" bestFit="1" customWidth="1"/>
    <col min="11530" max="11530" width="3.81640625" style="1" bestFit="1" customWidth="1"/>
    <col min="11531" max="11531" width="4.1796875" style="1" bestFit="1" customWidth="1"/>
    <col min="11532" max="11532" width="3" style="1" bestFit="1" customWidth="1"/>
    <col min="11533" max="11533" width="2.81640625" style="1" bestFit="1" customWidth="1"/>
    <col min="11534" max="11534" width="3.81640625" style="1" bestFit="1" customWidth="1"/>
    <col min="11535" max="11535" width="4.1796875" style="1" customWidth="1"/>
    <col min="11536" max="11536" width="3.54296875" style="1" customWidth="1"/>
    <col min="11537" max="11537" width="3.453125" style="1" customWidth="1"/>
    <col min="11538" max="11538" width="2.81640625" style="1" bestFit="1" customWidth="1"/>
    <col min="11539" max="11539" width="3.7265625" style="1" bestFit="1" customWidth="1"/>
    <col min="11540" max="11540" width="3.81640625" style="1" bestFit="1" customWidth="1"/>
    <col min="11541" max="11541" width="3.26953125" style="1" customWidth="1"/>
    <col min="11542" max="11543" width="3.1796875" style="1" bestFit="1" customWidth="1"/>
    <col min="11544" max="11544" width="3.81640625" style="1" bestFit="1" customWidth="1"/>
    <col min="11545" max="11545" width="3.7265625" style="1" bestFit="1" customWidth="1"/>
    <col min="11546" max="11546" width="3.81640625" style="1" bestFit="1" customWidth="1"/>
    <col min="11547" max="11547" width="2.7265625" style="1" bestFit="1" customWidth="1"/>
    <col min="11548" max="11548" width="3" style="1" bestFit="1" customWidth="1"/>
    <col min="11549" max="11550" width="3.54296875" style="1" bestFit="1" customWidth="1"/>
    <col min="11551" max="11551" width="3" style="1" customWidth="1"/>
    <col min="11552" max="11552" width="3.7265625" style="1" bestFit="1" customWidth="1"/>
    <col min="11553" max="11553" width="3.26953125" style="1" customWidth="1"/>
    <col min="11554" max="11554" width="3.54296875" style="1" bestFit="1" customWidth="1"/>
    <col min="11555" max="11555" width="6" style="1" customWidth="1"/>
    <col min="11556" max="11556" width="36.26953125" style="1" bestFit="1" customWidth="1"/>
    <col min="11557" max="11557" width="19.81640625" style="1" customWidth="1"/>
    <col min="11558" max="11558" width="4.54296875" style="1" customWidth="1"/>
    <col min="11559" max="11559" width="6" style="1" customWidth="1"/>
    <col min="11560" max="11560" width="5.453125" style="1" customWidth="1"/>
    <col min="11561" max="11561" width="4.7265625" style="1" customWidth="1"/>
    <col min="11562" max="11562" width="6" style="1" customWidth="1"/>
    <col min="11563" max="11770" width="9.1796875" style="1"/>
    <col min="11771" max="11771" width="6.26953125" style="1" customWidth="1"/>
    <col min="11772" max="11772" width="14.26953125" style="1" bestFit="1" customWidth="1"/>
    <col min="11773" max="11773" width="49.1796875" style="1" bestFit="1" customWidth="1"/>
    <col min="11774" max="11775" width="4.453125" style="1" customWidth="1"/>
    <col min="11776" max="11776" width="3.7265625" style="1" customWidth="1"/>
    <col min="11777" max="11777" width="3.54296875" style="1" customWidth="1"/>
    <col min="11778" max="11778" width="3.26953125" style="1" customWidth="1"/>
    <col min="11779" max="11779" width="3.54296875" style="1" customWidth="1"/>
    <col min="11780" max="11780" width="3.453125" style="1" customWidth="1"/>
    <col min="11781" max="11781" width="3.81640625" style="1" bestFit="1" customWidth="1"/>
    <col min="11782" max="11782" width="3.54296875" style="1" customWidth="1"/>
    <col min="11783" max="11783" width="3.26953125" style="1" bestFit="1" customWidth="1"/>
    <col min="11784" max="11784" width="2.81640625" style="1" bestFit="1" customWidth="1"/>
    <col min="11785" max="11785" width="4.26953125" style="1" bestFit="1" customWidth="1"/>
    <col min="11786" max="11786" width="3.81640625" style="1" bestFit="1" customWidth="1"/>
    <col min="11787" max="11787" width="4.1796875" style="1" bestFit="1" customWidth="1"/>
    <col min="11788" max="11788" width="3" style="1" bestFit="1" customWidth="1"/>
    <col min="11789" max="11789" width="2.81640625" style="1" bestFit="1" customWidth="1"/>
    <col min="11790" max="11790" width="3.81640625" style="1" bestFit="1" customWidth="1"/>
    <col min="11791" max="11791" width="4.1796875" style="1" customWidth="1"/>
    <col min="11792" max="11792" width="3.54296875" style="1" customWidth="1"/>
    <col min="11793" max="11793" width="3.453125" style="1" customWidth="1"/>
    <col min="11794" max="11794" width="2.81640625" style="1" bestFit="1" customWidth="1"/>
    <col min="11795" max="11795" width="3.7265625" style="1" bestFit="1" customWidth="1"/>
    <col min="11796" max="11796" width="3.81640625" style="1" bestFit="1" customWidth="1"/>
    <col min="11797" max="11797" width="3.26953125" style="1" customWidth="1"/>
    <col min="11798" max="11799" width="3.1796875" style="1" bestFit="1" customWidth="1"/>
    <col min="11800" max="11800" width="3.81640625" style="1" bestFit="1" customWidth="1"/>
    <col min="11801" max="11801" width="3.7265625" style="1" bestFit="1" customWidth="1"/>
    <col min="11802" max="11802" width="3.81640625" style="1" bestFit="1" customWidth="1"/>
    <col min="11803" max="11803" width="2.7265625" style="1" bestFit="1" customWidth="1"/>
    <col min="11804" max="11804" width="3" style="1" bestFit="1" customWidth="1"/>
    <col min="11805" max="11806" width="3.54296875" style="1" bestFit="1" customWidth="1"/>
    <col min="11807" max="11807" width="3" style="1" customWidth="1"/>
    <col min="11808" max="11808" width="3.7265625" style="1" bestFit="1" customWidth="1"/>
    <col min="11809" max="11809" width="3.26953125" style="1" customWidth="1"/>
    <col min="11810" max="11810" width="3.54296875" style="1" bestFit="1" customWidth="1"/>
    <col min="11811" max="11811" width="6" style="1" customWidth="1"/>
    <col min="11812" max="11812" width="36.26953125" style="1" bestFit="1" customWidth="1"/>
    <col min="11813" max="11813" width="19.81640625" style="1" customWidth="1"/>
    <col min="11814" max="11814" width="4.54296875" style="1" customWidth="1"/>
    <col min="11815" max="11815" width="6" style="1" customWidth="1"/>
    <col min="11816" max="11816" width="5.453125" style="1" customWidth="1"/>
    <col min="11817" max="11817" width="4.7265625" style="1" customWidth="1"/>
    <col min="11818" max="11818" width="6" style="1" customWidth="1"/>
    <col min="11819" max="12026" width="9.1796875" style="1"/>
    <col min="12027" max="12027" width="6.26953125" style="1" customWidth="1"/>
    <col min="12028" max="12028" width="14.26953125" style="1" bestFit="1" customWidth="1"/>
    <col min="12029" max="12029" width="49.1796875" style="1" bestFit="1" customWidth="1"/>
    <col min="12030" max="12031" width="4.453125" style="1" customWidth="1"/>
    <col min="12032" max="12032" width="3.7265625" style="1" customWidth="1"/>
    <col min="12033" max="12033" width="3.54296875" style="1" customWidth="1"/>
    <col min="12034" max="12034" width="3.26953125" style="1" customWidth="1"/>
    <col min="12035" max="12035" width="3.54296875" style="1" customWidth="1"/>
    <col min="12036" max="12036" width="3.453125" style="1" customWidth="1"/>
    <col min="12037" max="12037" width="3.81640625" style="1" bestFit="1" customWidth="1"/>
    <col min="12038" max="12038" width="3.54296875" style="1" customWidth="1"/>
    <col min="12039" max="12039" width="3.26953125" style="1" bestFit="1" customWidth="1"/>
    <col min="12040" max="12040" width="2.81640625" style="1" bestFit="1" customWidth="1"/>
    <col min="12041" max="12041" width="4.26953125" style="1" bestFit="1" customWidth="1"/>
    <col min="12042" max="12042" width="3.81640625" style="1" bestFit="1" customWidth="1"/>
    <col min="12043" max="12043" width="4.1796875" style="1" bestFit="1" customWidth="1"/>
    <col min="12044" max="12044" width="3" style="1" bestFit="1" customWidth="1"/>
    <col min="12045" max="12045" width="2.81640625" style="1" bestFit="1" customWidth="1"/>
    <col min="12046" max="12046" width="3.81640625" style="1" bestFit="1" customWidth="1"/>
    <col min="12047" max="12047" width="4.1796875" style="1" customWidth="1"/>
    <col min="12048" max="12048" width="3.54296875" style="1" customWidth="1"/>
    <col min="12049" max="12049" width="3.453125" style="1" customWidth="1"/>
    <col min="12050" max="12050" width="2.81640625" style="1" bestFit="1" customWidth="1"/>
    <col min="12051" max="12051" width="3.7265625" style="1" bestFit="1" customWidth="1"/>
    <col min="12052" max="12052" width="3.81640625" style="1" bestFit="1" customWidth="1"/>
    <col min="12053" max="12053" width="3.26953125" style="1" customWidth="1"/>
    <col min="12054" max="12055" width="3.1796875" style="1" bestFit="1" customWidth="1"/>
    <col min="12056" max="12056" width="3.81640625" style="1" bestFit="1" customWidth="1"/>
    <col min="12057" max="12057" width="3.7265625" style="1" bestFit="1" customWidth="1"/>
    <col min="12058" max="12058" width="3.81640625" style="1" bestFit="1" customWidth="1"/>
    <col min="12059" max="12059" width="2.7265625" style="1" bestFit="1" customWidth="1"/>
    <col min="12060" max="12060" width="3" style="1" bestFit="1" customWidth="1"/>
    <col min="12061" max="12062" width="3.54296875" style="1" bestFit="1" customWidth="1"/>
    <col min="12063" max="12063" width="3" style="1" customWidth="1"/>
    <col min="12064" max="12064" width="3.7265625" style="1" bestFit="1" customWidth="1"/>
    <col min="12065" max="12065" width="3.26953125" style="1" customWidth="1"/>
    <col min="12066" max="12066" width="3.54296875" style="1" bestFit="1" customWidth="1"/>
    <col min="12067" max="12067" width="6" style="1" customWidth="1"/>
    <col min="12068" max="12068" width="36.26953125" style="1" bestFit="1" customWidth="1"/>
    <col min="12069" max="12069" width="19.81640625" style="1" customWidth="1"/>
    <col min="12070" max="12070" width="4.54296875" style="1" customWidth="1"/>
    <col min="12071" max="12071" width="6" style="1" customWidth="1"/>
    <col min="12072" max="12072" width="5.453125" style="1" customWidth="1"/>
    <col min="12073" max="12073" width="4.7265625" style="1" customWidth="1"/>
    <col min="12074" max="12074" width="6" style="1" customWidth="1"/>
    <col min="12075" max="12282" width="9.1796875" style="1"/>
    <col min="12283" max="12283" width="6.26953125" style="1" customWidth="1"/>
    <col min="12284" max="12284" width="14.26953125" style="1" bestFit="1" customWidth="1"/>
    <col min="12285" max="12285" width="49.1796875" style="1" bestFit="1" customWidth="1"/>
    <col min="12286" max="12287" width="4.453125" style="1" customWidth="1"/>
    <col min="12288" max="12288" width="3.7265625" style="1" customWidth="1"/>
    <col min="12289" max="12289" width="3.54296875" style="1" customWidth="1"/>
    <col min="12290" max="12290" width="3.26953125" style="1" customWidth="1"/>
    <col min="12291" max="12291" width="3.54296875" style="1" customWidth="1"/>
    <col min="12292" max="12292" width="3.453125" style="1" customWidth="1"/>
    <col min="12293" max="12293" width="3.81640625" style="1" bestFit="1" customWidth="1"/>
    <col min="12294" max="12294" width="3.54296875" style="1" customWidth="1"/>
    <col min="12295" max="12295" width="3.26953125" style="1" bestFit="1" customWidth="1"/>
    <col min="12296" max="12296" width="2.81640625" style="1" bestFit="1" customWidth="1"/>
    <col min="12297" max="12297" width="4.26953125" style="1" bestFit="1" customWidth="1"/>
    <col min="12298" max="12298" width="3.81640625" style="1" bestFit="1" customWidth="1"/>
    <col min="12299" max="12299" width="4.1796875" style="1" bestFit="1" customWidth="1"/>
    <col min="12300" max="12300" width="3" style="1" bestFit="1" customWidth="1"/>
    <col min="12301" max="12301" width="2.81640625" style="1" bestFit="1" customWidth="1"/>
    <col min="12302" max="12302" width="3.81640625" style="1" bestFit="1" customWidth="1"/>
    <col min="12303" max="12303" width="4.1796875" style="1" customWidth="1"/>
    <col min="12304" max="12304" width="3.54296875" style="1" customWidth="1"/>
    <col min="12305" max="12305" width="3.453125" style="1" customWidth="1"/>
    <col min="12306" max="12306" width="2.81640625" style="1" bestFit="1" customWidth="1"/>
    <col min="12307" max="12307" width="3.7265625" style="1" bestFit="1" customWidth="1"/>
    <col min="12308" max="12308" width="3.81640625" style="1" bestFit="1" customWidth="1"/>
    <col min="12309" max="12309" width="3.26953125" style="1" customWidth="1"/>
    <col min="12310" max="12311" width="3.1796875" style="1" bestFit="1" customWidth="1"/>
    <col min="12312" max="12312" width="3.81640625" style="1" bestFit="1" customWidth="1"/>
    <col min="12313" max="12313" width="3.7265625" style="1" bestFit="1" customWidth="1"/>
    <col min="12314" max="12314" width="3.81640625" style="1" bestFit="1" customWidth="1"/>
    <col min="12315" max="12315" width="2.7265625" style="1" bestFit="1" customWidth="1"/>
    <col min="12316" max="12316" width="3" style="1" bestFit="1" customWidth="1"/>
    <col min="12317" max="12318" width="3.54296875" style="1" bestFit="1" customWidth="1"/>
    <col min="12319" max="12319" width="3" style="1" customWidth="1"/>
    <col min="12320" max="12320" width="3.7265625" style="1" bestFit="1" customWidth="1"/>
    <col min="12321" max="12321" width="3.26953125" style="1" customWidth="1"/>
    <col min="12322" max="12322" width="3.54296875" style="1" bestFit="1" customWidth="1"/>
    <col min="12323" max="12323" width="6" style="1" customWidth="1"/>
    <col min="12324" max="12324" width="36.26953125" style="1" bestFit="1" customWidth="1"/>
    <col min="12325" max="12325" width="19.81640625" style="1" customWidth="1"/>
    <col min="12326" max="12326" width="4.54296875" style="1" customWidth="1"/>
    <col min="12327" max="12327" width="6" style="1" customWidth="1"/>
    <col min="12328" max="12328" width="5.453125" style="1" customWidth="1"/>
    <col min="12329" max="12329" width="4.7265625" style="1" customWidth="1"/>
    <col min="12330" max="12330" width="6" style="1" customWidth="1"/>
    <col min="12331" max="12538" width="9.1796875" style="1"/>
    <col min="12539" max="12539" width="6.26953125" style="1" customWidth="1"/>
    <col min="12540" max="12540" width="14.26953125" style="1" bestFit="1" customWidth="1"/>
    <col min="12541" max="12541" width="49.1796875" style="1" bestFit="1" customWidth="1"/>
    <col min="12542" max="12543" width="4.453125" style="1" customWidth="1"/>
    <col min="12544" max="12544" width="3.7265625" style="1" customWidth="1"/>
    <col min="12545" max="12545" width="3.54296875" style="1" customWidth="1"/>
    <col min="12546" max="12546" width="3.26953125" style="1" customWidth="1"/>
    <col min="12547" max="12547" width="3.54296875" style="1" customWidth="1"/>
    <col min="12548" max="12548" width="3.453125" style="1" customWidth="1"/>
    <col min="12549" max="12549" width="3.81640625" style="1" bestFit="1" customWidth="1"/>
    <col min="12550" max="12550" width="3.54296875" style="1" customWidth="1"/>
    <col min="12551" max="12551" width="3.26953125" style="1" bestFit="1" customWidth="1"/>
    <col min="12552" max="12552" width="2.81640625" style="1" bestFit="1" customWidth="1"/>
    <col min="12553" max="12553" width="4.26953125" style="1" bestFit="1" customWidth="1"/>
    <col min="12554" max="12554" width="3.81640625" style="1" bestFit="1" customWidth="1"/>
    <col min="12555" max="12555" width="4.1796875" style="1" bestFit="1" customWidth="1"/>
    <col min="12556" max="12556" width="3" style="1" bestFit="1" customWidth="1"/>
    <col min="12557" max="12557" width="2.81640625" style="1" bestFit="1" customWidth="1"/>
    <col min="12558" max="12558" width="3.81640625" style="1" bestFit="1" customWidth="1"/>
    <col min="12559" max="12559" width="4.1796875" style="1" customWidth="1"/>
    <col min="12560" max="12560" width="3.54296875" style="1" customWidth="1"/>
    <col min="12561" max="12561" width="3.453125" style="1" customWidth="1"/>
    <col min="12562" max="12562" width="2.81640625" style="1" bestFit="1" customWidth="1"/>
    <col min="12563" max="12563" width="3.7265625" style="1" bestFit="1" customWidth="1"/>
    <col min="12564" max="12564" width="3.81640625" style="1" bestFit="1" customWidth="1"/>
    <col min="12565" max="12565" width="3.26953125" style="1" customWidth="1"/>
    <col min="12566" max="12567" width="3.1796875" style="1" bestFit="1" customWidth="1"/>
    <col min="12568" max="12568" width="3.81640625" style="1" bestFit="1" customWidth="1"/>
    <col min="12569" max="12569" width="3.7265625" style="1" bestFit="1" customWidth="1"/>
    <col min="12570" max="12570" width="3.81640625" style="1" bestFit="1" customWidth="1"/>
    <col min="12571" max="12571" width="2.7265625" style="1" bestFit="1" customWidth="1"/>
    <col min="12572" max="12572" width="3" style="1" bestFit="1" customWidth="1"/>
    <col min="12573" max="12574" width="3.54296875" style="1" bestFit="1" customWidth="1"/>
    <col min="12575" max="12575" width="3" style="1" customWidth="1"/>
    <col min="12576" max="12576" width="3.7265625" style="1" bestFit="1" customWidth="1"/>
    <col min="12577" max="12577" width="3.26953125" style="1" customWidth="1"/>
    <col min="12578" max="12578" width="3.54296875" style="1" bestFit="1" customWidth="1"/>
    <col min="12579" max="12579" width="6" style="1" customWidth="1"/>
    <col min="12580" max="12580" width="36.26953125" style="1" bestFit="1" customWidth="1"/>
    <col min="12581" max="12581" width="19.81640625" style="1" customWidth="1"/>
    <col min="12582" max="12582" width="4.54296875" style="1" customWidth="1"/>
    <col min="12583" max="12583" width="6" style="1" customWidth="1"/>
    <col min="12584" max="12584" width="5.453125" style="1" customWidth="1"/>
    <col min="12585" max="12585" width="4.7265625" style="1" customWidth="1"/>
    <col min="12586" max="12586" width="6" style="1" customWidth="1"/>
    <col min="12587" max="12794" width="9.1796875" style="1"/>
    <col min="12795" max="12795" width="6.26953125" style="1" customWidth="1"/>
    <col min="12796" max="12796" width="14.26953125" style="1" bestFit="1" customWidth="1"/>
    <col min="12797" max="12797" width="49.1796875" style="1" bestFit="1" customWidth="1"/>
    <col min="12798" max="12799" width="4.453125" style="1" customWidth="1"/>
    <col min="12800" max="12800" width="3.7265625" style="1" customWidth="1"/>
    <col min="12801" max="12801" width="3.54296875" style="1" customWidth="1"/>
    <col min="12802" max="12802" width="3.26953125" style="1" customWidth="1"/>
    <col min="12803" max="12803" width="3.54296875" style="1" customWidth="1"/>
    <col min="12804" max="12804" width="3.453125" style="1" customWidth="1"/>
    <col min="12805" max="12805" width="3.81640625" style="1" bestFit="1" customWidth="1"/>
    <col min="12806" max="12806" width="3.54296875" style="1" customWidth="1"/>
    <col min="12807" max="12807" width="3.26953125" style="1" bestFit="1" customWidth="1"/>
    <col min="12808" max="12808" width="2.81640625" style="1" bestFit="1" customWidth="1"/>
    <col min="12809" max="12809" width="4.26953125" style="1" bestFit="1" customWidth="1"/>
    <col min="12810" max="12810" width="3.81640625" style="1" bestFit="1" customWidth="1"/>
    <col min="12811" max="12811" width="4.1796875" style="1" bestFit="1" customWidth="1"/>
    <col min="12812" max="12812" width="3" style="1" bestFit="1" customWidth="1"/>
    <col min="12813" max="12813" width="2.81640625" style="1" bestFit="1" customWidth="1"/>
    <col min="12814" max="12814" width="3.81640625" style="1" bestFit="1" customWidth="1"/>
    <col min="12815" max="12815" width="4.1796875" style="1" customWidth="1"/>
    <col min="12816" max="12816" width="3.54296875" style="1" customWidth="1"/>
    <col min="12817" max="12817" width="3.453125" style="1" customWidth="1"/>
    <col min="12818" max="12818" width="2.81640625" style="1" bestFit="1" customWidth="1"/>
    <col min="12819" max="12819" width="3.7265625" style="1" bestFit="1" customWidth="1"/>
    <col min="12820" max="12820" width="3.81640625" style="1" bestFit="1" customWidth="1"/>
    <col min="12821" max="12821" width="3.26953125" style="1" customWidth="1"/>
    <col min="12822" max="12823" width="3.1796875" style="1" bestFit="1" customWidth="1"/>
    <col min="12824" max="12824" width="3.81640625" style="1" bestFit="1" customWidth="1"/>
    <col min="12825" max="12825" width="3.7265625" style="1" bestFit="1" customWidth="1"/>
    <col min="12826" max="12826" width="3.81640625" style="1" bestFit="1" customWidth="1"/>
    <col min="12827" max="12827" width="2.7265625" style="1" bestFit="1" customWidth="1"/>
    <col min="12828" max="12828" width="3" style="1" bestFit="1" customWidth="1"/>
    <col min="12829" max="12830" width="3.54296875" style="1" bestFit="1" customWidth="1"/>
    <col min="12831" max="12831" width="3" style="1" customWidth="1"/>
    <col min="12832" max="12832" width="3.7265625" style="1" bestFit="1" customWidth="1"/>
    <col min="12833" max="12833" width="3.26953125" style="1" customWidth="1"/>
    <col min="12834" max="12834" width="3.54296875" style="1" bestFit="1" customWidth="1"/>
    <col min="12835" max="12835" width="6" style="1" customWidth="1"/>
    <col min="12836" max="12836" width="36.26953125" style="1" bestFit="1" customWidth="1"/>
    <col min="12837" max="12837" width="19.81640625" style="1" customWidth="1"/>
    <col min="12838" max="12838" width="4.54296875" style="1" customWidth="1"/>
    <col min="12839" max="12839" width="6" style="1" customWidth="1"/>
    <col min="12840" max="12840" width="5.453125" style="1" customWidth="1"/>
    <col min="12841" max="12841" width="4.7265625" style="1" customWidth="1"/>
    <col min="12842" max="12842" width="6" style="1" customWidth="1"/>
    <col min="12843" max="13050" width="9.1796875" style="1"/>
    <col min="13051" max="13051" width="6.26953125" style="1" customWidth="1"/>
    <col min="13052" max="13052" width="14.26953125" style="1" bestFit="1" customWidth="1"/>
    <col min="13053" max="13053" width="49.1796875" style="1" bestFit="1" customWidth="1"/>
    <col min="13054" max="13055" width="4.453125" style="1" customWidth="1"/>
    <col min="13056" max="13056" width="3.7265625" style="1" customWidth="1"/>
    <col min="13057" max="13057" width="3.54296875" style="1" customWidth="1"/>
    <col min="13058" max="13058" width="3.26953125" style="1" customWidth="1"/>
    <col min="13059" max="13059" width="3.54296875" style="1" customWidth="1"/>
    <col min="13060" max="13060" width="3.453125" style="1" customWidth="1"/>
    <col min="13061" max="13061" width="3.81640625" style="1" bestFit="1" customWidth="1"/>
    <col min="13062" max="13062" width="3.54296875" style="1" customWidth="1"/>
    <col min="13063" max="13063" width="3.26953125" style="1" bestFit="1" customWidth="1"/>
    <col min="13064" max="13064" width="2.81640625" style="1" bestFit="1" customWidth="1"/>
    <col min="13065" max="13065" width="4.26953125" style="1" bestFit="1" customWidth="1"/>
    <col min="13066" max="13066" width="3.81640625" style="1" bestFit="1" customWidth="1"/>
    <col min="13067" max="13067" width="4.1796875" style="1" bestFit="1" customWidth="1"/>
    <col min="13068" max="13068" width="3" style="1" bestFit="1" customWidth="1"/>
    <col min="13069" max="13069" width="2.81640625" style="1" bestFit="1" customWidth="1"/>
    <col min="13070" max="13070" width="3.81640625" style="1" bestFit="1" customWidth="1"/>
    <col min="13071" max="13071" width="4.1796875" style="1" customWidth="1"/>
    <col min="13072" max="13072" width="3.54296875" style="1" customWidth="1"/>
    <col min="13073" max="13073" width="3.453125" style="1" customWidth="1"/>
    <col min="13074" max="13074" width="2.81640625" style="1" bestFit="1" customWidth="1"/>
    <col min="13075" max="13075" width="3.7265625" style="1" bestFit="1" customWidth="1"/>
    <col min="13076" max="13076" width="3.81640625" style="1" bestFit="1" customWidth="1"/>
    <col min="13077" max="13077" width="3.26953125" style="1" customWidth="1"/>
    <col min="13078" max="13079" width="3.1796875" style="1" bestFit="1" customWidth="1"/>
    <col min="13080" max="13080" width="3.81640625" style="1" bestFit="1" customWidth="1"/>
    <col min="13081" max="13081" width="3.7265625" style="1" bestFit="1" customWidth="1"/>
    <col min="13082" max="13082" width="3.81640625" style="1" bestFit="1" customWidth="1"/>
    <col min="13083" max="13083" width="2.7265625" style="1" bestFit="1" customWidth="1"/>
    <col min="13084" max="13084" width="3" style="1" bestFit="1" customWidth="1"/>
    <col min="13085" max="13086" width="3.54296875" style="1" bestFit="1" customWidth="1"/>
    <col min="13087" max="13087" width="3" style="1" customWidth="1"/>
    <col min="13088" max="13088" width="3.7265625" style="1" bestFit="1" customWidth="1"/>
    <col min="13089" max="13089" width="3.26953125" style="1" customWidth="1"/>
    <col min="13090" max="13090" width="3.54296875" style="1" bestFit="1" customWidth="1"/>
    <col min="13091" max="13091" width="6" style="1" customWidth="1"/>
    <col min="13092" max="13092" width="36.26953125" style="1" bestFit="1" customWidth="1"/>
    <col min="13093" max="13093" width="19.81640625" style="1" customWidth="1"/>
    <col min="13094" max="13094" width="4.54296875" style="1" customWidth="1"/>
    <col min="13095" max="13095" width="6" style="1" customWidth="1"/>
    <col min="13096" max="13096" width="5.453125" style="1" customWidth="1"/>
    <col min="13097" max="13097" width="4.7265625" style="1" customWidth="1"/>
    <col min="13098" max="13098" width="6" style="1" customWidth="1"/>
    <col min="13099" max="13306" width="9.1796875" style="1"/>
    <col min="13307" max="13307" width="6.26953125" style="1" customWidth="1"/>
    <col min="13308" max="13308" width="14.26953125" style="1" bestFit="1" customWidth="1"/>
    <col min="13309" max="13309" width="49.1796875" style="1" bestFit="1" customWidth="1"/>
    <col min="13310" max="13311" width="4.453125" style="1" customWidth="1"/>
    <col min="13312" max="13312" width="3.7265625" style="1" customWidth="1"/>
    <col min="13313" max="13313" width="3.54296875" style="1" customWidth="1"/>
    <col min="13314" max="13314" width="3.26953125" style="1" customWidth="1"/>
    <col min="13315" max="13315" width="3.54296875" style="1" customWidth="1"/>
    <col min="13316" max="13316" width="3.453125" style="1" customWidth="1"/>
    <col min="13317" max="13317" width="3.81640625" style="1" bestFit="1" customWidth="1"/>
    <col min="13318" max="13318" width="3.54296875" style="1" customWidth="1"/>
    <col min="13319" max="13319" width="3.26953125" style="1" bestFit="1" customWidth="1"/>
    <col min="13320" max="13320" width="2.81640625" style="1" bestFit="1" customWidth="1"/>
    <col min="13321" max="13321" width="4.26953125" style="1" bestFit="1" customWidth="1"/>
    <col min="13322" max="13322" width="3.81640625" style="1" bestFit="1" customWidth="1"/>
    <col min="13323" max="13323" width="4.1796875" style="1" bestFit="1" customWidth="1"/>
    <col min="13324" max="13324" width="3" style="1" bestFit="1" customWidth="1"/>
    <col min="13325" max="13325" width="2.81640625" style="1" bestFit="1" customWidth="1"/>
    <col min="13326" max="13326" width="3.81640625" style="1" bestFit="1" customWidth="1"/>
    <col min="13327" max="13327" width="4.1796875" style="1" customWidth="1"/>
    <col min="13328" max="13328" width="3.54296875" style="1" customWidth="1"/>
    <col min="13329" max="13329" width="3.453125" style="1" customWidth="1"/>
    <col min="13330" max="13330" width="2.81640625" style="1" bestFit="1" customWidth="1"/>
    <col min="13331" max="13331" width="3.7265625" style="1" bestFit="1" customWidth="1"/>
    <col min="13332" max="13332" width="3.81640625" style="1" bestFit="1" customWidth="1"/>
    <col min="13333" max="13333" width="3.26953125" style="1" customWidth="1"/>
    <col min="13334" max="13335" width="3.1796875" style="1" bestFit="1" customWidth="1"/>
    <col min="13336" max="13336" width="3.81640625" style="1" bestFit="1" customWidth="1"/>
    <col min="13337" max="13337" width="3.7265625" style="1" bestFit="1" customWidth="1"/>
    <col min="13338" max="13338" width="3.81640625" style="1" bestFit="1" customWidth="1"/>
    <col min="13339" max="13339" width="2.7265625" style="1" bestFit="1" customWidth="1"/>
    <col min="13340" max="13340" width="3" style="1" bestFit="1" customWidth="1"/>
    <col min="13341" max="13342" width="3.54296875" style="1" bestFit="1" customWidth="1"/>
    <col min="13343" max="13343" width="3" style="1" customWidth="1"/>
    <col min="13344" max="13344" width="3.7265625" style="1" bestFit="1" customWidth="1"/>
    <col min="13345" max="13345" width="3.26953125" style="1" customWidth="1"/>
    <col min="13346" max="13346" width="3.54296875" style="1" bestFit="1" customWidth="1"/>
    <col min="13347" max="13347" width="6" style="1" customWidth="1"/>
    <col min="13348" max="13348" width="36.26953125" style="1" bestFit="1" customWidth="1"/>
    <col min="13349" max="13349" width="19.81640625" style="1" customWidth="1"/>
    <col min="13350" max="13350" width="4.54296875" style="1" customWidth="1"/>
    <col min="13351" max="13351" width="6" style="1" customWidth="1"/>
    <col min="13352" max="13352" width="5.453125" style="1" customWidth="1"/>
    <col min="13353" max="13353" width="4.7265625" style="1" customWidth="1"/>
    <col min="13354" max="13354" width="6" style="1" customWidth="1"/>
    <col min="13355" max="13562" width="9.1796875" style="1"/>
    <col min="13563" max="13563" width="6.26953125" style="1" customWidth="1"/>
    <col min="13564" max="13564" width="14.26953125" style="1" bestFit="1" customWidth="1"/>
    <col min="13565" max="13565" width="49.1796875" style="1" bestFit="1" customWidth="1"/>
    <col min="13566" max="13567" width="4.453125" style="1" customWidth="1"/>
    <col min="13568" max="13568" width="3.7265625" style="1" customWidth="1"/>
    <col min="13569" max="13569" width="3.54296875" style="1" customWidth="1"/>
    <col min="13570" max="13570" width="3.26953125" style="1" customWidth="1"/>
    <col min="13571" max="13571" width="3.54296875" style="1" customWidth="1"/>
    <col min="13572" max="13572" width="3.453125" style="1" customWidth="1"/>
    <col min="13573" max="13573" width="3.81640625" style="1" bestFit="1" customWidth="1"/>
    <col min="13574" max="13574" width="3.54296875" style="1" customWidth="1"/>
    <col min="13575" max="13575" width="3.26953125" style="1" bestFit="1" customWidth="1"/>
    <col min="13576" max="13576" width="2.81640625" style="1" bestFit="1" customWidth="1"/>
    <col min="13577" max="13577" width="4.26953125" style="1" bestFit="1" customWidth="1"/>
    <col min="13578" max="13578" width="3.81640625" style="1" bestFit="1" customWidth="1"/>
    <col min="13579" max="13579" width="4.1796875" style="1" bestFit="1" customWidth="1"/>
    <col min="13580" max="13580" width="3" style="1" bestFit="1" customWidth="1"/>
    <col min="13581" max="13581" width="2.81640625" style="1" bestFit="1" customWidth="1"/>
    <col min="13582" max="13582" width="3.81640625" style="1" bestFit="1" customWidth="1"/>
    <col min="13583" max="13583" width="4.1796875" style="1" customWidth="1"/>
    <col min="13584" max="13584" width="3.54296875" style="1" customWidth="1"/>
    <col min="13585" max="13585" width="3.453125" style="1" customWidth="1"/>
    <col min="13586" max="13586" width="2.81640625" style="1" bestFit="1" customWidth="1"/>
    <col min="13587" max="13587" width="3.7265625" style="1" bestFit="1" customWidth="1"/>
    <col min="13588" max="13588" width="3.81640625" style="1" bestFit="1" customWidth="1"/>
    <col min="13589" max="13589" width="3.26953125" style="1" customWidth="1"/>
    <col min="13590" max="13591" width="3.1796875" style="1" bestFit="1" customWidth="1"/>
    <col min="13592" max="13592" width="3.81640625" style="1" bestFit="1" customWidth="1"/>
    <col min="13593" max="13593" width="3.7265625" style="1" bestFit="1" customWidth="1"/>
    <col min="13594" max="13594" width="3.81640625" style="1" bestFit="1" customWidth="1"/>
    <col min="13595" max="13595" width="2.7265625" style="1" bestFit="1" customWidth="1"/>
    <col min="13596" max="13596" width="3" style="1" bestFit="1" customWidth="1"/>
    <col min="13597" max="13598" width="3.54296875" style="1" bestFit="1" customWidth="1"/>
    <col min="13599" max="13599" width="3" style="1" customWidth="1"/>
    <col min="13600" max="13600" width="3.7265625" style="1" bestFit="1" customWidth="1"/>
    <col min="13601" max="13601" width="3.26953125" style="1" customWidth="1"/>
    <col min="13602" max="13602" width="3.54296875" style="1" bestFit="1" customWidth="1"/>
    <col min="13603" max="13603" width="6" style="1" customWidth="1"/>
    <col min="13604" max="13604" width="36.26953125" style="1" bestFit="1" customWidth="1"/>
    <col min="13605" max="13605" width="19.81640625" style="1" customWidth="1"/>
    <col min="13606" max="13606" width="4.54296875" style="1" customWidth="1"/>
    <col min="13607" max="13607" width="6" style="1" customWidth="1"/>
    <col min="13608" max="13608" width="5.453125" style="1" customWidth="1"/>
    <col min="13609" max="13609" width="4.7265625" style="1" customWidth="1"/>
    <col min="13610" max="13610" width="6" style="1" customWidth="1"/>
    <col min="13611" max="13818" width="9.1796875" style="1"/>
    <col min="13819" max="13819" width="6.26953125" style="1" customWidth="1"/>
    <col min="13820" max="13820" width="14.26953125" style="1" bestFit="1" customWidth="1"/>
    <col min="13821" max="13821" width="49.1796875" style="1" bestFit="1" customWidth="1"/>
    <col min="13822" max="13823" width="4.453125" style="1" customWidth="1"/>
    <col min="13824" max="13824" width="3.7265625" style="1" customWidth="1"/>
    <col min="13825" max="13825" width="3.54296875" style="1" customWidth="1"/>
    <col min="13826" max="13826" width="3.26953125" style="1" customWidth="1"/>
    <col min="13827" max="13827" width="3.54296875" style="1" customWidth="1"/>
    <col min="13828" max="13828" width="3.453125" style="1" customWidth="1"/>
    <col min="13829" max="13829" width="3.81640625" style="1" bestFit="1" customWidth="1"/>
    <col min="13830" max="13830" width="3.54296875" style="1" customWidth="1"/>
    <col min="13831" max="13831" width="3.26953125" style="1" bestFit="1" customWidth="1"/>
    <col min="13832" max="13832" width="2.81640625" style="1" bestFit="1" customWidth="1"/>
    <col min="13833" max="13833" width="4.26953125" style="1" bestFit="1" customWidth="1"/>
    <col min="13834" max="13834" width="3.81640625" style="1" bestFit="1" customWidth="1"/>
    <col min="13835" max="13835" width="4.1796875" style="1" bestFit="1" customWidth="1"/>
    <col min="13836" max="13836" width="3" style="1" bestFit="1" customWidth="1"/>
    <col min="13837" max="13837" width="2.81640625" style="1" bestFit="1" customWidth="1"/>
    <col min="13838" max="13838" width="3.81640625" style="1" bestFit="1" customWidth="1"/>
    <col min="13839" max="13839" width="4.1796875" style="1" customWidth="1"/>
    <col min="13840" max="13840" width="3.54296875" style="1" customWidth="1"/>
    <col min="13841" max="13841" width="3.453125" style="1" customWidth="1"/>
    <col min="13842" max="13842" width="2.81640625" style="1" bestFit="1" customWidth="1"/>
    <col min="13843" max="13843" width="3.7265625" style="1" bestFit="1" customWidth="1"/>
    <col min="13844" max="13844" width="3.81640625" style="1" bestFit="1" customWidth="1"/>
    <col min="13845" max="13845" width="3.26953125" style="1" customWidth="1"/>
    <col min="13846" max="13847" width="3.1796875" style="1" bestFit="1" customWidth="1"/>
    <col min="13848" max="13848" width="3.81640625" style="1" bestFit="1" customWidth="1"/>
    <col min="13849" max="13849" width="3.7265625" style="1" bestFit="1" customWidth="1"/>
    <col min="13850" max="13850" width="3.81640625" style="1" bestFit="1" customWidth="1"/>
    <col min="13851" max="13851" width="2.7265625" style="1" bestFit="1" customWidth="1"/>
    <col min="13852" max="13852" width="3" style="1" bestFit="1" customWidth="1"/>
    <col min="13853" max="13854" width="3.54296875" style="1" bestFit="1" customWidth="1"/>
    <col min="13855" max="13855" width="3" style="1" customWidth="1"/>
    <col min="13856" max="13856" width="3.7265625" style="1" bestFit="1" customWidth="1"/>
    <col min="13857" max="13857" width="3.26953125" style="1" customWidth="1"/>
    <col min="13858" max="13858" width="3.54296875" style="1" bestFit="1" customWidth="1"/>
    <col min="13859" max="13859" width="6" style="1" customWidth="1"/>
    <col min="13860" max="13860" width="36.26953125" style="1" bestFit="1" customWidth="1"/>
    <col min="13861" max="13861" width="19.81640625" style="1" customWidth="1"/>
    <col min="13862" max="13862" width="4.54296875" style="1" customWidth="1"/>
    <col min="13863" max="13863" width="6" style="1" customWidth="1"/>
    <col min="13864" max="13864" width="5.453125" style="1" customWidth="1"/>
    <col min="13865" max="13865" width="4.7265625" style="1" customWidth="1"/>
    <col min="13866" max="13866" width="6" style="1" customWidth="1"/>
    <col min="13867" max="14074" width="9.1796875" style="1"/>
    <col min="14075" max="14075" width="6.26953125" style="1" customWidth="1"/>
    <col min="14076" max="14076" width="14.26953125" style="1" bestFit="1" customWidth="1"/>
    <col min="14077" max="14077" width="49.1796875" style="1" bestFit="1" customWidth="1"/>
    <col min="14078" max="14079" width="4.453125" style="1" customWidth="1"/>
    <col min="14080" max="14080" width="3.7265625" style="1" customWidth="1"/>
    <col min="14081" max="14081" width="3.54296875" style="1" customWidth="1"/>
    <col min="14082" max="14082" width="3.26953125" style="1" customWidth="1"/>
    <col min="14083" max="14083" width="3.54296875" style="1" customWidth="1"/>
    <col min="14084" max="14084" width="3.453125" style="1" customWidth="1"/>
    <col min="14085" max="14085" width="3.81640625" style="1" bestFit="1" customWidth="1"/>
    <col min="14086" max="14086" width="3.54296875" style="1" customWidth="1"/>
    <col min="14087" max="14087" width="3.26953125" style="1" bestFit="1" customWidth="1"/>
    <col min="14088" max="14088" width="2.81640625" style="1" bestFit="1" customWidth="1"/>
    <col min="14089" max="14089" width="4.26953125" style="1" bestFit="1" customWidth="1"/>
    <col min="14090" max="14090" width="3.81640625" style="1" bestFit="1" customWidth="1"/>
    <col min="14091" max="14091" width="4.1796875" style="1" bestFit="1" customWidth="1"/>
    <col min="14092" max="14092" width="3" style="1" bestFit="1" customWidth="1"/>
    <col min="14093" max="14093" width="2.81640625" style="1" bestFit="1" customWidth="1"/>
    <col min="14094" max="14094" width="3.81640625" style="1" bestFit="1" customWidth="1"/>
    <col min="14095" max="14095" width="4.1796875" style="1" customWidth="1"/>
    <col min="14096" max="14096" width="3.54296875" style="1" customWidth="1"/>
    <col min="14097" max="14097" width="3.453125" style="1" customWidth="1"/>
    <col min="14098" max="14098" width="2.81640625" style="1" bestFit="1" customWidth="1"/>
    <col min="14099" max="14099" width="3.7265625" style="1" bestFit="1" customWidth="1"/>
    <col min="14100" max="14100" width="3.81640625" style="1" bestFit="1" customWidth="1"/>
    <col min="14101" max="14101" width="3.26953125" style="1" customWidth="1"/>
    <col min="14102" max="14103" width="3.1796875" style="1" bestFit="1" customWidth="1"/>
    <col min="14104" max="14104" width="3.81640625" style="1" bestFit="1" customWidth="1"/>
    <col min="14105" max="14105" width="3.7265625" style="1" bestFit="1" customWidth="1"/>
    <col min="14106" max="14106" width="3.81640625" style="1" bestFit="1" customWidth="1"/>
    <col min="14107" max="14107" width="2.7265625" style="1" bestFit="1" customWidth="1"/>
    <col min="14108" max="14108" width="3" style="1" bestFit="1" customWidth="1"/>
    <col min="14109" max="14110" width="3.54296875" style="1" bestFit="1" customWidth="1"/>
    <col min="14111" max="14111" width="3" style="1" customWidth="1"/>
    <col min="14112" max="14112" width="3.7265625" style="1" bestFit="1" customWidth="1"/>
    <col min="14113" max="14113" width="3.26953125" style="1" customWidth="1"/>
    <col min="14114" max="14114" width="3.54296875" style="1" bestFit="1" customWidth="1"/>
    <col min="14115" max="14115" width="6" style="1" customWidth="1"/>
    <col min="14116" max="14116" width="36.26953125" style="1" bestFit="1" customWidth="1"/>
    <col min="14117" max="14117" width="19.81640625" style="1" customWidth="1"/>
    <col min="14118" max="14118" width="4.54296875" style="1" customWidth="1"/>
    <col min="14119" max="14119" width="6" style="1" customWidth="1"/>
    <col min="14120" max="14120" width="5.453125" style="1" customWidth="1"/>
    <col min="14121" max="14121" width="4.7265625" style="1" customWidth="1"/>
    <col min="14122" max="14122" width="6" style="1" customWidth="1"/>
    <col min="14123" max="14330" width="9.1796875" style="1"/>
    <col min="14331" max="14331" width="6.26953125" style="1" customWidth="1"/>
    <col min="14332" max="14332" width="14.26953125" style="1" bestFit="1" customWidth="1"/>
    <col min="14333" max="14333" width="49.1796875" style="1" bestFit="1" customWidth="1"/>
    <col min="14334" max="14335" width="4.453125" style="1" customWidth="1"/>
    <col min="14336" max="14336" width="3.7265625" style="1" customWidth="1"/>
    <col min="14337" max="14337" width="3.54296875" style="1" customWidth="1"/>
    <col min="14338" max="14338" width="3.26953125" style="1" customWidth="1"/>
    <col min="14339" max="14339" width="3.54296875" style="1" customWidth="1"/>
    <col min="14340" max="14340" width="3.453125" style="1" customWidth="1"/>
    <col min="14341" max="14341" width="3.81640625" style="1" bestFit="1" customWidth="1"/>
    <col min="14342" max="14342" width="3.54296875" style="1" customWidth="1"/>
    <col min="14343" max="14343" width="3.26953125" style="1" bestFit="1" customWidth="1"/>
    <col min="14344" max="14344" width="2.81640625" style="1" bestFit="1" customWidth="1"/>
    <col min="14345" max="14345" width="4.26953125" style="1" bestFit="1" customWidth="1"/>
    <col min="14346" max="14346" width="3.81640625" style="1" bestFit="1" customWidth="1"/>
    <col min="14347" max="14347" width="4.1796875" style="1" bestFit="1" customWidth="1"/>
    <col min="14348" max="14348" width="3" style="1" bestFit="1" customWidth="1"/>
    <col min="14349" max="14349" width="2.81640625" style="1" bestFit="1" customWidth="1"/>
    <col min="14350" max="14350" width="3.81640625" style="1" bestFit="1" customWidth="1"/>
    <col min="14351" max="14351" width="4.1796875" style="1" customWidth="1"/>
    <col min="14352" max="14352" width="3.54296875" style="1" customWidth="1"/>
    <col min="14353" max="14353" width="3.453125" style="1" customWidth="1"/>
    <col min="14354" max="14354" width="2.81640625" style="1" bestFit="1" customWidth="1"/>
    <col min="14355" max="14355" width="3.7265625" style="1" bestFit="1" customWidth="1"/>
    <col min="14356" max="14356" width="3.81640625" style="1" bestFit="1" customWidth="1"/>
    <col min="14357" max="14357" width="3.26953125" style="1" customWidth="1"/>
    <col min="14358" max="14359" width="3.1796875" style="1" bestFit="1" customWidth="1"/>
    <col min="14360" max="14360" width="3.81640625" style="1" bestFit="1" customWidth="1"/>
    <col min="14361" max="14361" width="3.7265625" style="1" bestFit="1" customWidth="1"/>
    <col min="14362" max="14362" width="3.81640625" style="1" bestFit="1" customWidth="1"/>
    <col min="14363" max="14363" width="2.7265625" style="1" bestFit="1" customWidth="1"/>
    <col min="14364" max="14364" width="3" style="1" bestFit="1" customWidth="1"/>
    <col min="14365" max="14366" width="3.54296875" style="1" bestFit="1" customWidth="1"/>
    <col min="14367" max="14367" width="3" style="1" customWidth="1"/>
    <col min="14368" max="14368" width="3.7265625" style="1" bestFit="1" customWidth="1"/>
    <col min="14369" max="14369" width="3.26953125" style="1" customWidth="1"/>
    <col min="14370" max="14370" width="3.54296875" style="1" bestFit="1" customWidth="1"/>
    <col min="14371" max="14371" width="6" style="1" customWidth="1"/>
    <col min="14372" max="14372" width="36.26953125" style="1" bestFit="1" customWidth="1"/>
    <col min="14373" max="14373" width="19.81640625" style="1" customWidth="1"/>
    <col min="14374" max="14374" width="4.54296875" style="1" customWidth="1"/>
    <col min="14375" max="14375" width="6" style="1" customWidth="1"/>
    <col min="14376" max="14376" width="5.453125" style="1" customWidth="1"/>
    <col min="14377" max="14377" width="4.7265625" style="1" customWidth="1"/>
    <col min="14378" max="14378" width="6" style="1" customWidth="1"/>
    <col min="14379" max="14586" width="9.1796875" style="1"/>
    <col min="14587" max="14587" width="6.26953125" style="1" customWidth="1"/>
    <col min="14588" max="14588" width="14.26953125" style="1" bestFit="1" customWidth="1"/>
    <col min="14589" max="14589" width="49.1796875" style="1" bestFit="1" customWidth="1"/>
    <col min="14590" max="14591" width="4.453125" style="1" customWidth="1"/>
    <col min="14592" max="14592" width="3.7265625" style="1" customWidth="1"/>
    <col min="14593" max="14593" width="3.54296875" style="1" customWidth="1"/>
    <col min="14594" max="14594" width="3.26953125" style="1" customWidth="1"/>
    <col min="14595" max="14595" width="3.54296875" style="1" customWidth="1"/>
    <col min="14596" max="14596" width="3.453125" style="1" customWidth="1"/>
    <col min="14597" max="14597" width="3.81640625" style="1" bestFit="1" customWidth="1"/>
    <col min="14598" max="14598" width="3.54296875" style="1" customWidth="1"/>
    <col min="14599" max="14599" width="3.26953125" style="1" bestFit="1" customWidth="1"/>
    <col min="14600" max="14600" width="2.81640625" style="1" bestFit="1" customWidth="1"/>
    <col min="14601" max="14601" width="4.26953125" style="1" bestFit="1" customWidth="1"/>
    <col min="14602" max="14602" width="3.81640625" style="1" bestFit="1" customWidth="1"/>
    <col min="14603" max="14603" width="4.1796875" style="1" bestFit="1" customWidth="1"/>
    <col min="14604" max="14604" width="3" style="1" bestFit="1" customWidth="1"/>
    <col min="14605" max="14605" width="2.81640625" style="1" bestFit="1" customWidth="1"/>
    <col min="14606" max="14606" width="3.81640625" style="1" bestFit="1" customWidth="1"/>
    <col min="14607" max="14607" width="4.1796875" style="1" customWidth="1"/>
    <col min="14608" max="14608" width="3.54296875" style="1" customWidth="1"/>
    <col min="14609" max="14609" width="3.453125" style="1" customWidth="1"/>
    <col min="14610" max="14610" width="2.81640625" style="1" bestFit="1" customWidth="1"/>
    <col min="14611" max="14611" width="3.7265625" style="1" bestFit="1" customWidth="1"/>
    <col min="14612" max="14612" width="3.81640625" style="1" bestFit="1" customWidth="1"/>
    <col min="14613" max="14613" width="3.26953125" style="1" customWidth="1"/>
    <col min="14614" max="14615" width="3.1796875" style="1" bestFit="1" customWidth="1"/>
    <col min="14616" max="14616" width="3.81640625" style="1" bestFit="1" customWidth="1"/>
    <col min="14617" max="14617" width="3.7265625" style="1" bestFit="1" customWidth="1"/>
    <col min="14618" max="14618" width="3.81640625" style="1" bestFit="1" customWidth="1"/>
    <col min="14619" max="14619" width="2.7265625" style="1" bestFit="1" customWidth="1"/>
    <col min="14620" max="14620" width="3" style="1" bestFit="1" customWidth="1"/>
    <col min="14621" max="14622" width="3.54296875" style="1" bestFit="1" customWidth="1"/>
    <col min="14623" max="14623" width="3" style="1" customWidth="1"/>
    <col min="14624" max="14624" width="3.7265625" style="1" bestFit="1" customWidth="1"/>
    <col min="14625" max="14625" width="3.26953125" style="1" customWidth="1"/>
    <col min="14626" max="14626" width="3.54296875" style="1" bestFit="1" customWidth="1"/>
    <col min="14627" max="14627" width="6" style="1" customWidth="1"/>
    <col min="14628" max="14628" width="36.26953125" style="1" bestFit="1" customWidth="1"/>
    <col min="14629" max="14629" width="19.81640625" style="1" customWidth="1"/>
    <col min="14630" max="14630" width="4.54296875" style="1" customWidth="1"/>
    <col min="14631" max="14631" width="6" style="1" customWidth="1"/>
    <col min="14632" max="14632" width="5.453125" style="1" customWidth="1"/>
    <col min="14633" max="14633" width="4.7265625" style="1" customWidth="1"/>
    <col min="14634" max="14634" width="6" style="1" customWidth="1"/>
    <col min="14635" max="14842" width="9.1796875" style="1"/>
    <col min="14843" max="14843" width="6.26953125" style="1" customWidth="1"/>
    <col min="14844" max="14844" width="14.26953125" style="1" bestFit="1" customWidth="1"/>
    <col min="14845" max="14845" width="49.1796875" style="1" bestFit="1" customWidth="1"/>
    <col min="14846" max="14847" width="4.453125" style="1" customWidth="1"/>
    <col min="14848" max="14848" width="3.7265625" style="1" customWidth="1"/>
    <col min="14849" max="14849" width="3.54296875" style="1" customWidth="1"/>
    <col min="14850" max="14850" width="3.26953125" style="1" customWidth="1"/>
    <col min="14851" max="14851" width="3.54296875" style="1" customWidth="1"/>
    <col min="14852" max="14852" width="3.453125" style="1" customWidth="1"/>
    <col min="14853" max="14853" width="3.81640625" style="1" bestFit="1" customWidth="1"/>
    <col min="14854" max="14854" width="3.54296875" style="1" customWidth="1"/>
    <col min="14855" max="14855" width="3.26953125" style="1" bestFit="1" customWidth="1"/>
    <col min="14856" max="14856" width="2.81640625" style="1" bestFit="1" customWidth="1"/>
    <col min="14857" max="14857" width="4.26953125" style="1" bestFit="1" customWidth="1"/>
    <col min="14858" max="14858" width="3.81640625" style="1" bestFit="1" customWidth="1"/>
    <col min="14859" max="14859" width="4.1796875" style="1" bestFit="1" customWidth="1"/>
    <col min="14860" max="14860" width="3" style="1" bestFit="1" customWidth="1"/>
    <col min="14861" max="14861" width="2.81640625" style="1" bestFit="1" customWidth="1"/>
    <col min="14862" max="14862" width="3.81640625" style="1" bestFit="1" customWidth="1"/>
    <col min="14863" max="14863" width="4.1796875" style="1" customWidth="1"/>
    <col min="14864" max="14864" width="3.54296875" style="1" customWidth="1"/>
    <col min="14865" max="14865" width="3.453125" style="1" customWidth="1"/>
    <col min="14866" max="14866" width="2.81640625" style="1" bestFit="1" customWidth="1"/>
    <col min="14867" max="14867" width="3.7265625" style="1" bestFit="1" customWidth="1"/>
    <col min="14868" max="14868" width="3.81640625" style="1" bestFit="1" customWidth="1"/>
    <col min="14869" max="14869" width="3.26953125" style="1" customWidth="1"/>
    <col min="14870" max="14871" width="3.1796875" style="1" bestFit="1" customWidth="1"/>
    <col min="14872" max="14872" width="3.81640625" style="1" bestFit="1" customWidth="1"/>
    <col min="14873" max="14873" width="3.7265625" style="1" bestFit="1" customWidth="1"/>
    <col min="14874" max="14874" width="3.81640625" style="1" bestFit="1" customWidth="1"/>
    <col min="14875" max="14875" width="2.7265625" style="1" bestFit="1" customWidth="1"/>
    <col min="14876" max="14876" width="3" style="1" bestFit="1" customWidth="1"/>
    <col min="14877" max="14878" width="3.54296875" style="1" bestFit="1" customWidth="1"/>
    <col min="14879" max="14879" width="3" style="1" customWidth="1"/>
    <col min="14880" max="14880" width="3.7265625" style="1" bestFit="1" customWidth="1"/>
    <col min="14881" max="14881" width="3.26953125" style="1" customWidth="1"/>
    <col min="14882" max="14882" width="3.54296875" style="1" bestFit="1" customWidth="1"/>
    <col min="14883" max="14883" width="6" style="1" customWidth="1"/>
    <col min="14884" max="14884" width="36.26953125" style="1" bestFit="1" customWidth="1"/>
    <col min="14885" max="14885" width="19.81640625" style="1" customWidth="1"/>
    <col min="14886" max="14886" width="4.54296875" style="1" customWidth="1"/>
    <col min="14887" max="14887" width="6" style="1" customWidth="1"/>
    <col min="14888" max="14888" width="5.453125" style="1" customWidth="1"/>
    <col min="14889" max="14889" width="4.7265625" style="1" customWidth="1"/>
    <col min="14890" max="14890" width="6" style="1" customWidth="1"/>
    <col min="14891" max="15098" width="9.1796875" style="1"/>
    <col min="15099" max="15099" width="6.26953125" style="1" customWidth="1"/>
    <col min="15100" max="15100" width="14.26953125" style="1" bestFit="1" customWidth="1"/>
    <col min="15101" max="15101" width="49.1796875" style="1" bestFit="1" customWidth="1"/>
    <col min="15102" max="15103" width="4.453125" style="1" customWidth="1"/>
    <col min="15104" max="15104" width="3.7265625" style="1" customWidth="1"/>
    <col min="15105" max="15105" width="3.54296875" style="1" customWidth="1"/>
    <col min="15106" max="15106" width="3.26953125" style="1" customWidth="1"/>
    <col min="15107" max="15107" width="3.54296875" style="1" customWidth="1"/>
    <col min="15108" max="15108" width="3.453125" style="1" customWidth="1"/>
    <col min="15109" max="15109" width="3.81640625" style="1" bestFit="1" customWidth="1"/>
    <col min="15110" max="15110" width="3.54296875" style="1" customWidth="1"/>
    <col min="15111" max="15111" width="3.26953125" style="1" bestFit="1" customWidth="1"/>
    <col min="15112" max="15112" width="2.81640625" style="1" bestFit="1" customWidth="1"/>
    <col min="15113" max="15113" width="4.26953125" style="1" bestFit="1" customWidth="1"/>
    <col min="15114" max="15114" width="3.81640625" style="1" bestFit="1" customWidth="1"/>
    <col min="15115" max="15115" width="4.1796875" style="1" bestFit="1" customWidth="1"/>
    <col min="15116" max="15116" width="3" style="1" bestFit="1" customWidth="1"/>
    <col min="15117" max="15117" width="2.81640625" style="1" bestFit="1" customWidth="1"/>
    <col min="15118" max="15118" width="3.81640625" style="1" bestFit="1" customWidth="1"/>
    <col min="15119" max="15119" width="4.1796875" style="1" customWidth="1"/>
    <col min="15120" max="15120" width="3.54296875" style="1" customWidth="1"/>
    <col min="15121" max="15121" width="3.453125" style="1" customWidth="1"/>
    <col min="15122" max="15122" width="2.81640625" style="1" bestFit="1" customWidth="1"/>
    <col min="15123" max="15123" width="3.7265625" style="1" bestFit="1" customWidth="1"/>
    <col min="15124" max="15124" width="3.81640625" style="1" bestFit="1" customWidth="1"/>
    <col min="15125" max="15125" width="3.26953125" style="1" customWidth="1"/>
    <col min="15126" max="15127" width="3.1796875" style="1" bestFit="1" customWidth="1"/>
    <col min="15128" max="15128" width="3.81640625" style="1" bestFit="1" customWidth="1"/>
    <col min="15129" max="15129" width="3.7265625" style="1" bestFit="1" customWidth="1"/>
    <col min="15130" max="15130" width="3.81640625" style="1" bestFit="1" customWidth="1"/>
    <col min="15131" max="15131" width="2.7265625" style="1" bestFit="1" customWidth="1"/>
    <col min="15132" max="15132" width="3" style="1" bestFit="1" customWidth="1"/>
    <col min="15133" max="15134" width="3.54296875" style="1" bestFit="1" customWidth="1"/>
    <col min="15135" max="15135" width="3" style="1" customWidth="1"/>
    <col min="15136" max="15136" width="3.7265625" style="1" bestFit="1" customWidth="1"/>
    <col min="15137" max="15137" width="3.26953125" style="1" customWidth="1"/>
    <col min="15138" max="15138" width="3.54296875" style="1" bestFit="1" customWidth="1"/>
    <col min="15139" max="15139" width="6" style="1" customWidth="1"/>
    <col min="15140" max="15140" width="36.26953125" style="1" bestFit="1" customWidth="1"/>
    <col min="15141" max="15141" width="19.81640625" style="1" customWidth="1"/>
    <col min="15142" max="15142" width="4.54296875" style="1" customWidth="1"/>
    <col min="15143" max="15143" width="6" style="1" customWidth="1"/>
    <col min="15144" max="15144" width="5.453125" style="1" customWidth="1"/>
    <col min="15145" max="15145" width="4.7265625" style="1" customWidth="1"/>
    <col min="15146" max="15146" width="6" style="1" customWidth="1"/>
    <col min="15147" max="15354" width="9.1796875" style="1"/>
    <col min="15355" max="15355" width="6.26953125" style="1" customWidth="1"/>
    <col min="15356" max="15356" width="14.26953125" style="1" bestFit="1" customWidth="1"/>
    <col min="15357" max="15357" width="49.1796875" style="1" bestFit="1" customWidth="1"/>
    <col min="15358" max="15359" width="4.453125" style="1" customWidth="1"/>
    <col min="15360" max="15360" width="3.7265625" style="1" customWidth="1"/>
    <col min="15361" max="15361" width="3.54296875" style="1" customWidth="1"/>
    <col min="15362" max="15362" width="3.26953125" style="1" customWidth="1"/>
    <col min="15363" max="15363" width="3.54296875" style="1" customWidth="1"/>
    <col min="15364" max="15364" width="3.453125" style="1" customWidth="1"/>
    <col min="15365" max="15365" width="3.81640625" style="1" bestFit="1" customWidth="1"/>
    <col min="15366" max="15366" width="3.54296875" style="1" customWidth="1"/>
    <col min="15367" max="15367" width="3.26953125" style="1" bestFit="1" customWidth="1"/>
    <col min="15368" max="15368" width="2.81640625" style="1" bestFit="1" customWidth="1"/>
    <col min="15369" max="15369" width="4.26953125" style="1" bestFit="1" customWidth="1"/>
    <col min="15370" max="15370" width="3.81640625" style="1" bestFit="1" customWidth="1"/>
    <col min="15371" max="15371" width="4.1796875" style="1" bestFit="1" customWidth="1"/>
    <col min="15372" max="15372" width="3" style="1" bestFit="1" customWidth="1"/>
    <col min="15373" max="15373" width="2.81640625" style="1" bestFit="1" customWidth="1"/>
    <col min="15374" max="15374" width="3.81640625" style="1" bestFit="1" customWidth="1"/>
    <col min="15375" max="15375" width="4.1796875" style="1" customWidth="1"/>
    <col min="15376" max="15376" width="3.54296875" style="1" customWidth="1"/>
    <col min="15377" max="15377" width="3.453125" style="1" customWidth="1"/>
    <col min="15378" max="15378" width="2.81640625" style="1" bestFit="1" customWidth="1"/>
    <col min="15379" max="15379" width="3.7265625" style="1" bestFit="1" customWidth="1"/>
    <col min="15380" max="15380" width="3.81640625" style="1" bestFit="1" customWidth="1"/>
    <col min="15381" max="15381" width="3.26953125" style="1" customWidth="1"/>
    <col min="15382" max="15383" width="3.1796875" style="1" bestFit="1" customWidth="1"/>
    <col min="15384" max="15384" width="3.81640625" style="1" bestFit="1" customWidth="1"/>
    <col min="15385" max="15385" width="3.7265625" style="1" bestFit="1" customWidth="1"/>
    <col min="15386" max="15386" width="3.81640625" style="1" bestFit="1" customWidth="1"/>
    <col min="15387" max="15387" width="2.7265625" style="1" bestFit="1" customWidth="1"/>
    <col min="15388" max="15388" width="3" style="1" bestFit="1" customWidth="1"/>
    <col min="15389" max="15390" width="3.54296875" style="1" bestFit="1" customWidth="1"/>
    <col min="15391" max="15391" width="3" style="1" customWidth="1"/>
    <col min="15392" max="15392" width="3.7265625" style="1" bestFit="1" customWidth="1"/>
    <col min="15393" max="15393" width="3.26953125" style="1" customWidth="1"/>
    <col min="15394" max="15394" width="3.54296875" style="1" bestFit="1" customWidth="1"/>
    <col min="15395" max="15395" width="6" style="1" customWidth="1"/>
    <col min="15396" max="15396" width="36.26953125" style="1" bestFit="1" customWidth="1"/>
    <col min="15397" max="15397" width="19.81640625" style="1" customWidth="1"/>
    <col min="15398" max="15398" width="4.54296875" style="1" customWidth="1"/>
    <col min="15399" max="15399" width="6" style="1" customWidth="1"/>
    <col min="15400" max="15400" width="5.453125" style="1" customWidth="1"/>
    <col min="15401" max="15401" width="4.7265625" style="1" customWidth="1"/>
    <col min="15402" max="15402" width="6" style="1" customWidth="1"/>
    <col min="15403" max="15610" width="9.1796875" style="1"/>
    <col min="15611" max="15611" width="6.26953125" style="1" customWidth="1"/>
    <col min="15612" max="15612" width="14.26953125" style="1" bestFit="1" customWidth="1"/>
    <col min="15613" max="15613" width="49.1796875" style="1" bestFit="1" customWidth="1"/>
    <col min="15614" max="15615" width="4.453125" style="1" customWidth="1"/>
    <col min="15616" max="15616" width="3.7265625" style="1" customWidth="1"/>
    <col min="15617" max="15617" width="3.54296875" style="1" customWidth="1"/>
    <col min="15618" max="15618" width="3.26953125" style="1" customWidth="1"/>
    <col min="15619" max="15619" width="3.54296875" style="1" customWidth="1"/>
    <col min="15620" max="15620" width="3.453125" style="1" customWidth="1"/>
    <col min="15621" max="15621" width="3.81640625" style="1" bestFit="1" customWidth="1"/>
    <col min="15622" max="15622" width="3.54296875" style="1" customWidth="1"/>
    <col min="15623" max="15623" width="3.26953125" style="1" bestFit="1" customWidth="1"/>
    <col min="15624" max="15624" width="2.81640625" style="1" bestFit="1" customWidth="1"/>
    <col min="15625" max="15625" width="4.26953125" style="1" bestFit="1" customWidth="1"/>
    <col min="15626" max="15626" width="3.81640625" style="1" bestFit="1" customWidth="1"/>
    <col min="15627" max="15627" width="4.1796875" style="1" bestFit="1" customWidth="1"/>
    <col min="15628" max="15628" width="3" style="1" bestFit="1" customWidth="1"/>
    <col min="15629" max="15629" width="2.81640625" style="1" bestFit="1" customWidth="1"/>
    <col min="15630" max="15630" width="3.81640625" style="1" bestFit="1" customWidth="1"/>
    <col min="15631" max="15631" width="4.1796875" style="1" customWidth="1"/>
    <col min="15632" max="15632" width="3.54296875" style="1" customWidth="1"/>
    <col min="15633" max="15633" width="3.453125" style="1" customWidth="1"/>
    <col min="15634" max="15634" width="2.81640625" style="1" bestFit="1" customWidth="1"/>
    <col min="15635" max="15635" width="3.7265625" style="1" bestFit="1" customWidth="1"/>
    <col min="15636" max="15636" width="3.81640625" style="1" bestFit="1" customWidth="1"/>
    <col min="15637" max="15637" width="3.26953125" style="1" customWidth="1"/>
    <col min="15638" max="15639" width="3.1796875" style="1" bestFit="1" customWidth="1"/>
    <col min="15640" max="15640" width="3.81640625" style="1" bestFit="1" customWidth="1"/>
    <col min="15641" max="15641" width="3.7265625" style="1" bestFit="1" customWidth="1"/>
    <col min="15642" max="15642" width="3.81640625" style="1" bestFit="1" customWidth="1"/>
    <col min="15643" max="15643" width="2.7265625" style="1" bestFit="1" customWidth="1"/>
    <col min="15644" max="15644" width="3" style="1" bestFit="1" customWidth="1"/>
    <col min="15645" max="15646" width="3.54296875" style="1" bestFit="1" customWidth="1"/>
    <col min="15647" max="15647" width="3" style="1" customWidth="1"/>
    <col min="15648" max="15648" width="3.7265625" style="1" bestFit="1" customWidth="1"/>
    <col min="15649" max="15649" width="3.26953125" style="1" customWidth="1"/>
    <col min="15650" max="15650" width="3.54296875" style="1" bestFit="1" customWidth="1"/>
    <col min="15651" max="15651" width="6" style="1" customWidth="1"/>
    <col min="15652" max="15652" width="36.26953125" style="1" bestFit="1" customWidth="1"/>
    <col min="15653" max="15653" width="19.81640625" style="1" customWidth="1"/>
    <col min="15654" max="15654" width="4.54296875" style="1" customWidth="1"/>
    <col min="15655" max="15655" width="6" style="1" customWidth="1"/>
    <col min="15656" max="15656" width="5.453125" style="1" customWidth="1"/>
    <col min="15657" max="15657" width="4.7265625" style="1" customWidth="1"/>
    <col min="15658" max="15658" width="6" style="1" customWidth="1"/>
    <col min="15659" max="15866" width="9.1796875" style="1"/>
    <col min="15867" max="15867" width="6.26953125" style="1" customWidth="1"/>
    <col min="15868" max="15868" width="14.26953125" style="1" bestFit="1" customWidth="1"/>
    <col min="15869" max="15869" width="49.1796875" style="1" bestFit="1" customWidth="1"/>
    <col min="15870" max="15871" width="4.453125" style="1" customWidth="1"/>
    <col min="15872" max="15872" width="3.7265625" style="1" customWidth="1"/>
    <col min="15873" max="15873" width="3.54296875" style="1" customWidth="1"/>
    <col min="15874" max="15874" width="3.26953125" style="1" customWidth="1"/>
    <col min="15875" max="15875" width="3.54296875" style="1" customWidth="1"/>
    <col min="15876" max="15876" width="3.453125" style="1" customWidth="1"/>
    <col min="15877" max="15877" width="3.81640625" style="1" bestFit="1" customWidth="1"/>
    <col min="15878" max="15878" width="3.54296875" style="1" customWidth="1"/>
    <col min="15879" max="15879" width="3.26953125" style="1" bestFit="1" customWidth="1"/>
    <col min="15880" max="15880" width="2.81640625" style="1" bestFit="1" customWidth="1"/>
    <col min="15881" max="15881" width="4.26953125" style="1" bestFit="1" customWidth="1"/>
    <col min="15882" max="15882" width="3.81640625" style="1" bestFit="1" customWidth="1"/>
    <col min="15883" max="15883" width="4.1796875" style="1" bestFit="1" customWidth="1"/>
    <col min="15884" max="15884" width="3" style="1" bestFit="1" customWidth="1"/>
    <col min="15885" max="15885" width="2.81640625" style="1" bestFit="1" customWidth="1"/>
    <col min="15886" max="15886" width="3.81640625" style="1" bestFit="1" customWidth="1"/>
    <col min="15887" max="15887" width="4.1796875" style="1" customWidth="1"/>
    <col min="15888" max="15888" width="3.54296875" style="1" customWidth="1"/>
    <col min="15889" max="15889" width="3.453125" style="1" customWidth="1"/>
    <col min="15890" max="15890" width="2.81640625" style="1" bestFit="1" customWidth="1"/>
    <col min="15891" max="15891" width="3.7265625" style="1" bestFit="1" customWidth="1"/>
    <col min="15892" max="15892" width="3.81640625" style="1" bestFit="1" customWidth="1"/>
    <col min="15893" max="15893" width="3.26953125" style="1" customWidth="1"/>
    <col min="15894" max="15895" width="3.1796875" style="1" bestFit="1" customWidth="1"/>
    <col min="15896" max="15896" width="3.81640625" style="1" bestFit="1" customWidth="1"/>
    <col min="15897" max="15897" width="3.7265625" style="1" bestFit="1" customWidth="1"/>
    <col min="15898" max="15898" width="3.81640625" style="1" bestFit="1" customWidth="1"/>
    <col min="15899" max="15899" width="2.7265625" style="1" bestFit="1" customWidth="1"/>
    <col min="15900" max="15900" width="3" style="1" bestFit="1" customWidth="1"/>
    <col min="15901" max="15902" width="3.54296875" style="1" bestFit="1" customWidth="1"/>
    <col min="15903" max="15903" width="3" style="1" customWidth="1"/>
    <col min="15904" max="15904" width="3.7265625" style="1" bestFit="1" customWidth="1"/>
    <col min="15905" max="15905" width="3.26953125" style="1" customWidth="1"/>
    <col min="15906" max="15906" width="3.54296875" style="1" bestFit="1" customWidth="1"/>
    <col min="15907" max="15907" width="6" style="1" customWidth="1"/>
    <col min="15908" max="15908" width="36.26953125" style="1" bestFit="1" customWidth="1"/>
    <col min="15909" max="15909" width="19.81640625" style="1" customWidth="1"/>
    <col min="15910" max="15910" width="4.54296875" style="1" customWidth="1"/>
    <col min="15911" max="15911" width="6" style="1" customWidth="1"/>
    <col min="15912" max="15912" width="5.453125" style="1" customWidth="1"/>
    <col min="15913" max="15913" width="4.7265625" style="1" customWidth="1"/>
    <col min="15914" max="15914" width="6" style="1" customWidth="1"/>
    <col min="15915" max="16122" width="9.1796875" style="1"/>
    <col min="16123" max="16123" width="6.26953125" style="1" customWidth="1"/>
    <col min="16124" max="16124" width="14.26953125" style="1" bestFit="1" customWidth="1"/>
    <col min="16125" max="16125" width="49.1796875" style="1" bestFit="1" customWidth="1"/>
    <col min="16126" max="16127" width="4.453125" style="1" customWidth="1"/>
    <col min="16128" max="16128" width="3.7265625" style="1" customWidth="1"/>
    <col min="16129" max="16129" width="3.54296875" style="1" customWidth="1"/>
    <col min="16130" max="16130" width="3.26953125" style="1" customWidth="1"/>
    <col min="16131" max="16131" width="3.54296875" style="1" customWidth="1"/>
    <col min="16132" max="16132" width="3.453125" style="1" customWidth="1"/>
    <col min="16133" max="16133" width="3.81640625" style="1" bestFit="1" customWidth="1"/>
    <col min="16134" max="16134" width="3.54296875" style="1" customWidth="1"/>
    <col min="16135" max="16135" width="3.26953125" style="1" bestFit="1" customWidth="1"/>
    <col min="16136" max="16136" width="2.81640625" style="1" bestFit="1" customWidth="1"/>
    <col min="16137" max="16137" width="4.26953125" style="1" bestFit="1" customWidth="1"/>
    <col min="16138" max="16138" width="3.81640625" style="1" bestFit="1" customWidth="1"/>
    <col min="16139" max="16139" width="4.1796875" style="1" bestFit="1" customWidth="1"/>
    <col min="16140" max="16140" width="3" style="1" bestFit="1" customWidth="1"/>
    <col min="16141" max="16141" width="2.81640625" style="1" bestFit="1" customWidth="1"/>
    <col min="16142" max="16142" width="3.81640625" style="1" bestFit="1" customWidth="1"/>
    <col min="16143" max="16143" width="4.1796875" style="1" customWidth="1"/>
    <col min="16144" max="16144" width="3.54296875" style="1" customWidth="1"/>
    <col min="16145" max="16145" width="3.453125" style="1" customWidth="1"/>
    <col min="16146" max="16146" width="2.81640625" style="1" bestFit="1" customWidth="1"/>
    <col min="16147" max="16147" width="3.7265625" style="1" bestFit="1" customWidth="1"/>
    <col min="16148" max="16148" width="3.81640625" style="1" bestFit="1" customWidth="1"/>
    <col min="16149" max="16149" width="3.26953125" style="1" customWidth="1"/>
    <col min="16150" max="16151" width="3.1796875" style="1" bestFit="1" customWidth="1"/>
    <col min="16152" max="16152" width="3.81640625" style="1" bestFit="1" customWidth="1"/>
    <col min="16153" max="16153" width="3.7265625" style="1" bestFit="1" customWidth="1"/>
    <col min="16154" max="16154" width="3.81640625" style="1" bestFit="1" customWidth="1"/>
    <col min="16155" max="16155" width="2.7265625" style="1" bestFit="1" customWidth="1"/>
    <col min="16156" max="16156" width="3" style="1" bestFit="1" customWidth="1"/>
    <col min="16157" max="16158" width="3.54296875" style="1" bestFit="1" customWidth="1"/>
    <col min="16159" max="16159" width="3" style="1" customWidth="1"/>
    <col min="16160" max="16160" width="3.7265625" style="1" bestFit="1" customWidth="1"/>
    <col min="16161" max="16161" width="3.26953125" style="1" customWidth="1"/>
    <col min="16162" max="16162" width="3.54296875" style="1" bestFit="1" customWidth="1"/>
    <col min="16163" max="16163" width="6" style="1" customWidth="1"/>
    <col min="16164" max="16164" width="36.26953125" style="1" bestFit="1" customWidth="1"/>
    <col min="16165" max="16165" width="19.81640625" style="1" customWidth="1"/>
    <col min="16166" max="16166" width="4.54296875" style="1" customWidth="1"/>
    <col min="16167" max="16167" width="6" style="1" customWidth="1"/>
    <col min="16168" max="16168" width="5.453125" style="1" customWidth="1"/>
    <col min="16169" max="16169" width="4.7265625" style="1" customWidth="1"/>
    <col min="16170" max="16170" width="6" style="1" customWidth="1"/>
    <col min="16171" max="16378" width="9.1796875" style="1"/>
    <col min="16379" max="16384" width="9.1796875" style="1" customWidth="1"/>
  </cols>
  <sheetData>
    <row r="1" spans="1:46" s="27" customFormat="1" ht="21" x14ac:dyDescent="0.35">
      <c r="B1" s="153" t="s">
        <v>0</v>
      </c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</row>
    <row r="2" spans="1:46" ht="15.5" x14ac:dyDescent="0.35">
      <c r="B2" s="155" t="s">
        <v>1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155"/>
      <c r="AL2" s="155"/>
      <c r="AM2" s="155"/>
      <c r="AN2" s="155"/>
      <c r="AO2" s="155"/>
      <c r="AP2" s="155"/>
      <c r="AQ2" s="155"/>
    </row>
    <row r="3" spans="1:46" ht="16" thickBot="1" x14ac:dyDescent="0.4"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39"/>
      <c r="AK3" s="139"/>
      <c r="AL3" s="139"/>
      <c r="AM3" s="139"/>
      <c r="AN3" s="139"/>
      <c r="AO3" s="139"/>
      <c r="AP3" s="139"/>
      <c r="AQ3" s="139"/>
    </row>
    <row r="4" spans="1:46" ht="14.25" customHeight="1" thickBot="1" x14ac:dyDescent="0.4">
      <c r="A4" s="180" t="s">
        <v>2</v>
      </c>
      <c r="B4" s="154" t="s">
        <v>3</v>
      </c>
      <c r="C4" s="154"/>
      <c r="D4" s="177" t="s">
        <v>4</v>
      </c>
      <c r="E4" s="171" t="s">
        <v>5</v>
      </c>
      <c r="F4" s="172"/>
      <c r="G4" s="173"/>
      <c r="H4" s="156" t="s">
        <v>6</v>
      </c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57"/>
      <c r="AE4" s="157"/>
      <c r="AF4" s="157"/>
      <c r="AG4" s="157"/>
      <c r="AH4" s="157"/>
      <c r="AI4" s="157"/>
      <c r="AJ4" s="157"/>
      <c r="AK4" s="157"/>
      <c r="AL4" s="157"/>
      <c r="AM4" s="157"/>
      <c r="AN4" s="157"/>
      <c r="AO4" s="157"/>
      <c r="AP4" s="158"/>
      <c r="AQ4" s="159" t="s">
        <v>7</v>
      </c>
      <c r="AS4" s="2"/>
      <c r="AT4" s="2"/>
    </row>
    <row r="5" spans="1:46" ht="15.75" customHeight="1" thickBot="1" x14ac:dyDescent="0.4">
      <c r="A5" s="181"/>
      <c r="B5" s="154" t="s">
        <v>8</v>
      </c>
      <c r="C5" s="154" t="s">
        <v>9</v>
      </c>
      <c r="D5" s="178"/>
      <c r="E5" s="174"/>
      <c r="F5" s="175"/>
      <c r="G5" s="176"/>
      <c r="H5" s="154" t="s">
        <v>10</v>
      </c>
      <c r="I5" s="154"/>
      <c r="J5" s="154"/>
      <c r="K5" s="154"/>
      <c r="L5" s="154"/>
      <c r="M5" s="154" t="s">
        <v>11</v>
      </c>
      <c r="N5" s="154"/>
      <c r="O5" s="154"/>
      <c r="P5" s="154"/>
      <c r="Q5" s="154"/>
      <c r="R5" s="154" t="s">
        <v>12</v>
      </c>
      <c r="S5" s="154"/>
      <c r="T5" s="154"/>
      <c r="U5" s="154"/>
      <c r="V5" s="154"/>
      <c r="W5" s="154" t="s">
        <v>13</v>
      </c>
      <c r="X5" s="154"/>
      <c r="Y5" s="154"/>
      <c r="Z5" s="154"/>
      <c r="AA5" s="154"/>
      <c r="AB5" s="154" t="s">
        <v>14</v>
      </c>
      <c r="AC5" s="154"/>
      <c r="AD5" s="154"/>
      <c r="AE5" s="154"/>
      <c r="AF5" s="154"/>
      <c r="AG5" s="154" t="s">
        <v>15</v>
      </c>
      <c r="AH5" s="154"/>
      <c r="AI5" s="154"/>
      <c r="AJ5" s="154"/>
      <c r="AK5" s="154"/>
      <c r="AL5" s="154" t="s">
        <v>16</v>
      </c>
      <c r="AM5" s="154"/>
      <c r="AN5" s="154"/>
      <c r="AO5" s="154"/>
      <c r="AP5" s="154"/>
      <c r="AQ5" s="160"/>
      <c r="AS5" s="2"/>
      <c r="AT5" s="2"/>
    </row>
    <row r="6" spans="1:46" ht="24" customHeight="1" thickBot="1" x14ac:dyDescent="0.4">
      <c r="A6" s="182"/>
      <c r="B6" s="154"/>
      <c r="C6" s="154"/>
      <c r="D6" s="179"/>
      <c r="E6" s="38" t="s">
        <v>17</v>
      </c>
      <c r="F6" s="39" t="s">
        <v>18</v>
      </c>
      <c r="G6" s="13" t="s">
        <v>19</v>
      </c>
      <c r="H6" s="20" t="s">
        <v>17</v>
      </c>
      <c r="I6" s="21" t="s">
        <v>20</v>
      </c>
      <c r="J6" s="21" t="s">
        <v>21</v>
      </c>
      <c r="K6" s="21" t="s">
        <v>22</v>
      </c>
      <c r="L6" s="22" t="s">
        <v>19</v>
      </c>
      <c r="M6" s="20" t="s">
        <v>17</v>
      </c>
      <c r="N6" s="21" t="s">
        <v>20</v>
      </c>
      <c r="O6" s="21" t="s">
        <v>21</v>
      </c>
      <c r="P6" s="21" t="s">
        <v>22</v>
      </c>
      <c r="Q6" s="22" t="s">
        <v>19</v>
      </c>
      <c r="R6" s="20" t="s">
        <v>17</v>
      </c>
      <c r="S6" s="21" t="s">
        <v>20</v>
      </c>
      <c r="T6" s="21" t="s">
        <v>21</v>
      </c>
      <c r="U6" s="21" t="s">
        <v>22</v>
      </c>
      <c r="V6" s="22" t="s">
        <v>19</v>
      </c>
      <c r="W6" s="20" t="s">
        <v>17</v>
      </c>
      <c r="X6" s="21" t="s">
        <v>20</v>
      </c>
      <c r="Y6" s="21" t="s">
        <v>21</v>
      </c>
      <c r="Z6" s="21" t="s">
        <v>22</v>
      </c>
      <c r="AA6" s="22" t="s">
        <v>19</v>
      </c>
      <c r="AB6" s="20" t="s">
        <v>17</v>
      </c>
      <c r="AC6" s="21" t="s">
        <v>20</v>
      </c>
      <c r="AD6" s="21" t="s">
        <v>21</v>
      </c>
      <c r="AE6" s="21" t="s">
        <v>22</v>
      </c>
      <c r="AF6" s="22" t="s">
        <v>19</v>
      </c>
      <c r="AG6" s="20" t="s">
        <v>17</v>
      </c>
      <c r="AH6" s="21" t="s">
        <v>20</v>
      </c>
      <c r="AI6" s="21" t="s">
        <v>21</v>
      </c>
      <c r="AJ6" s="21" t="s">
        <v>22</v>
      </c>
      <c r="AK6" s="22" t="s">
        <v>19</v>
      </c>
      <c r="AL6" s="20" t="s">
        <v>17</v>
      </c>
      <c r="AM6" s="21" t="s">
        <v>20</v>
      </c>
      <c r="AN6" s="21" t="s">
        <v>21</v>
      </c>
      <c r="AO6" s="21" t="s">
        <v>22</v>
      </c>
      <c r="AP6" s="22" t="s">
        <v>19</v>
      </c>
      <c r="AQ6" s="161"/>
      <c r="AS6" s="2"/>
      <c r="AT6" s="2"/>
    </row>
    <row r="7" spans="1:46" ht="15" customHeight="1" thickBot="1" x14ac:dyDescent="0.4">
      <c r="A7" s="162" t="s">
        <v>23</v>
      </c>
      <c r="B7" s="163"/>
      <c r="C7" s="164"/>
      <c r="D7" s="140"/>
      <c r="E7" s="64">
        <f t="shared" ref="E7:J7" si="0">SUM(E8:E16)</f>
        <v>14</v>
      </c>
      <c r="F7" s="65">
        <f t="shared" si="0"/>
        <v>18</v>
      </c>
      <c r="G7" s="66">
        <f t="shared" si="0"/>
        <v>43</v>
      </c>
      <c r="H7" s="64">
        <f t="shared" si="0"/>
        <v>4</v>
      </c>
      <c r="I7" s="65">
        <f t="shared" si="0"/>
        <v>5</v>
      </c>
      <c r="J7" s="65">
        <f t="shared" si="0"/>
        <v>3</v>
      </c>
      <c r="K7" s="65">
        <f>COUNTA(K8:K16)</f>
        <v>3</v>
      </c>
      <c r="L7" s="66">
        <f>SUM(L8:L16)</f>
        <v>16</v>
      </c>
      <c r="M7" s="64">
        <f>SUM(M8:M16)</f>
        <v>4</v>
      </c>
      <c r="N7" s="65">
        <f>SUM(N8:N16)</f>
        <v>3</v>
      </c>
      <c r="O7" s="65">
        <f>SUM(O8:O16)</f>
        <v>0</v>
      </c>
      <c r="P7" s="65">
        <f>COUNTA(P8:P16)</f>
        <v>2</v>
      </c>
      <c r="Q7" s="66">
        <f>SUM(Q8:Q16)</f>
        <v>10</v>
      </c>
      <c r="R7" s="64">
        <f>SUM(R8:R16)</f>
        <v>3</v>
      </c>
      <c r="S7" s="65">
        <f>SUM(S8:S16)</f>
        <v>4</v>
      </c>
      <c r="T7" s="65">
        <f>SUM(T8:T16)</f>
        <v>0</v>
      </c>
      <c r="U7" s="65">
        <f>COUNTA(U8:U16)</f>
        <v>2</v>
      </c>
      <c r="V7" s="66">
        <f>SUM(V8:V16)</f>
        <v>9</v>
      </c>
      <c r="W7" s="64">
        <f>SUM(W8:W16)</f>
        <v>3</v>
      </c>
      <c r="X7" s="65">
        <f>SUM(X8:X16)</f>
        <v>3</v>
      </c>
      <c r="Y7" s="65">
        <f>SUM(Y8:Y16)</f>
        <v>0</v>
      </c>
      <c r="Z7" s="65">
        <f>COUNTA(Z8:Z16)</f>
        <v>2</v>
      </c>
      <c r="AA7" s="66">
        <f>SUM(AA8:AA16)</f>
        <v>8</v>
      </c>
      <c r="AB7" s="64">
        <f>SUM(AB8:AB16)</f>
        <v>0</v>
      </c>
      <c r="AC7" s="65">
        <f>SUM(AC8:AC16)</f>
        <v>0</v>
      </c>
      <c r="AD7" s="65">
        <f>SUM(AD8:AD16)</f>
        <v>0</v>
      </c>
      <c r="AE7" s="65">
        <f>COUNTA(AE8:AE16)</f>
        <v>0</v>
      </c>
      <c r="AF7" s="66">
        <f>SUM(AF8:AF16)</f>
        <v>0</v>
      </c>
      <c r="AG7" s="64">
        <f>SUM(AG8:AG16)</f>
        <v>0</v>
      </c>
      <c r="AH7" s="65">
        <f>SUM(AH8:AH16)</f>
        <v>0</v>
      </c>
      <c r="AI7" s="65">
        <f>SUM(AI8:AI16)</f>
        <v>0</v>
      </c>
      <c r="AJ7" s="65">
        <f>COUNTA(AJ8:AJ16)</f>
        <v>0</v>
      </c>
      <c r="AK7" s="66">
        <f>SUM(AK8:AK16)</f>
        <v>0</v>
      </c>
      <c r="AL7" s="64">
        <f>SUM(AL8:AL16)</f>
        <v>0</v>
      </c>
      <c r="AM7" s="65">
        <f>SUM(AM8:AM16)</f>
        <v>0</v>
      </c>
      <c r="AN7" s="65">
        <f>SUM(AN8:AN16)</f>
        <v>0</v>
      </c>
      <c r="AO7" s="65">
        <f>COUNTA(AO8:AO16)</f>
        <v>0</v>
      </c>
      <c r="AP7" s="66">
        <f>SUM(AP8:AP16)</f>
        <v>0</v>
      </c>
      <c r="AQ7" s="89"/>
      <c r="AS7" s="2"/>
      <c r="AT7" s="2"/>
    </row>
    <row r="8" spans="1:46" ht="15" customHeight="1" x14ac:dyDescent="0.3">
      <c r="A8" s="48" t="s">
        <v>10</v>
      </c>
      <c r="B8" s="144" t="s">
        <v>242</v>
      </c>
      <c r="C8" s="33" t="s">
        <v>24</v>
      </c>
      <c r="D8" s="6"/>
      <c r="E8" s="14">
        <f>H8+M8+R8+W8+AB8+AG8+AL8</f>
        <v>2</v>
      </c>
      <c r="F8" s="21">
        <f>I8+J8+N8+O8+S8+T8+X8+Y8+AC8+AD8+AH8+AI8+AM8+AN8</f>
        <v>2</v>
      </c>
      <c r="G8" s="22">
        <f t="shared" ref="G8" si="1">L8+Q8+V8+AA8+AF8+AK8+AP8</f>
        <v>6</v>
      </c>
      <c r="H8" s="14">
        <v>2</v>
      </c>
      <c r="I8" s="23">
        <v>2</v>
      </c>
      <c r="J8" s="23">
        <v>0</v>
      </c>
      <c r="K8" s="23" t="s">
        <v>25</v>
      </c>
      <c r="L8" s="15">
        <v>6</v>
      </c>
      <c r="M8" s="14"/>
      <c r="N8" s="23"/>
      <c r="O8" s="23"/>
      <c r="P8" s="23"/>
      <c r="Q8" s="15"/>
      <c r="R8" s="14"/>
      <c r="S8" s="23"/>
      <c r="T8" s="23"/>
      <c r="U8" s="23"/>
      <c r="V8" s="15"/>
      <c r="W8" s="14"/>
      <c r="X8" s="23"/>
      <c r="Y8" s="23"/>
      <c r="Z8" s="23"/>
      <c r="AA8" s="15"/>
      <c r="AB8" s="14"/>
      <c r="AC8" s="23"/>
      <c r="AD8" s="23"/>
      <c r="AE8" s="23"/>
      <c r="AF8" s="15"/>
      <c r="AG8" s="14"/>
      <c r="AH8" s="23"/>
      <c r="AI8" s="23"/>
      <c r="AJ8" s="23"/>
      <c r="AK8" s="15"/>
      <c r="AL8" s="14"/>
      <c r="AM8" s="23"/>
      <c r="AN8" s="23"/>
      <c r="AO8" s="23"/>
      <c r="AP8" s="15"/>
      <c r="AQ8" s="6"/>
      <c r="AS8" s="2"/>
      <c r="AT8" s="2"/>
    </row>
    <row r="9" spans="1:46" ht="15" customHeight="1" x14ac:dyDescent="0.3">
      <c r="A9" s="49" t="s">
        <v>11</v>
      </c>
      <c r="B9" s="144" t="s">
        <v>243</v>
      </c>
      <c r="C9" s="7" t="s">
        <v>26</v>
      </c>
      <c r="D9" s="43"/>
      <c r="E9" s="16">
        <f>H9+M9+R9+W9+AB9+AG9+AL9</f>
        <v>2</v>
      </c>
      <c r="F9" s="24">
        <f>I9+J9+N9+O9+S9+T9+X9+Y9+AC9+AD9+AH9+AI9+AM9+AN9</f>
        <v>2</v>
      </c>
      <c r="G9" s="17">
        <f t="shared" ref="G9" si="2">L9+Q9+V9+AA9+AF9+AK9+AP9</f>
        <v>6</v>
      </c>
      <c r="H9" s="16"/>
      <c r="I9" s="24"/>
      <c r="J9" s="24"/>
      <c r="K9" s="24"/>
      <c r="L9" s="17"/>
      <c r="M9" s="16">
        <v>2</v>
      </c>
      <c r="N9" s="24">
        <v>2</v>
      </c>
      <c r="O9" s="24">
        <v>0</v>
      </c>
      <c r="P9" s="24" t="s">
        <v>25</v>
      </c>
      <c r="Q9" s="17">
        <v>6</v>
      </c>
      <c r="R9" s="16"/>
      <c r="S9" s="24"/>
      <c r="T9" s="24"/>
      <c r="U9" s="24"/>
      <c r="V9" s="17"/>
      <c r="W9" s="16"/>
      <c r="X9" s="24"/>
      <c r="Y9" s="24"/>
      <c r="Z9" s="24"/>
      <c r="AA9" s="17"/>
      <c r="AB9" s="16"/>
      <c r="AC9" s="24"/>
      <c r="AD9" s="24"/>
      <c r="AE9" s="24"/>
      <c r="AF9" s="17"/>
      <c r="AG9" s="16"/>
      <c r="AH9" s="24"/>
      <c r="AI9" s="24"/>
      <c r="AJ9" s="24"/>
      <c r="AK9" s="17"/>
      <c r="AL9" s="16"/>
      <c r="AM9" s="24"/>
      <c r="AN9" s="24"/>
      <c r="AO9" s="24"/>
      <c r="AP9" s="17"/>
      <c r="AQ9" s="8" t="s">
        <v>24</v>
      </c>
      <c r="AS9" s="2"/>
      <c r="AT9" s="2"/>
    </row>
    <row r="10" spans="1:46" ht="15" customHeight="1" x14ac:dyDescent="0.3">
      <c r="A10" s="49" t="s">
        <v>12</v>
      </c>
      <c r="B10" s="94" t="s">
        <v>27</v>
      </c>
      <c r="C10" s="7" t="s">
        <v>28</v>
      </c>
      <c r="D10" s="43"/>
      <c r="E10" s="16">
        <f t="shared" ref="E10:E16" si="3">H10+M10+R10+W10+AB10+AG10+AL10</f>
        <v>1</v>
      </c>
      <c r="F10" s="24">
        <f t="shared" ref="F10:F16" si="4">I10+J10+N10+O10+S10+T10+X10+Y10+AC10+AD10+AH10+AI10+AM10+AN10</f>
        <v>3</v>
      </c>
      <c r="G10" s="17">
        <f t="shared" ref="G10:G16" si="5">L10+Q10+V10+AA10+AF10+AK10+AP10</f>
        <v>5</v>
      </c>
      <c r="H10" s="16">
        <v>1</v>
      </c>
      <c r="I10" s="24">
        <v>3</v>
      </c>
      <c r="J10" s="24">
        <v>0</v>
      </c>
      <c r="K10" s="24" t="s">
        <v>29</v>
      </c>
      <c r="L10" s="17">
        <v>5</v>
      </c>
      <c r="M10" s="16"/>
      <c r="N10" s="24"/>
      <c r="O10" s="24"/>
      <c r="P10" s="24"/>
      <c r="Q10" s="17"/>
      <c r="R10" s="16"/>
      <c r="S10" s="24"/>
      <c r="T10" s="24"/>
      <c r="U10" s="24"/>
      <c r="V10" s="17"/>
      <c r="W10" s="16"/>
      <c r="X10" s="24"/>
      <c r="Y10" s="24"/>
      <c r="Z10" s="24"/>
      <c r="AA10" s="17"/>
      <c r="AB10" s="16"/>
      <c r="AC10" s="24"/>
      <c r="AD10" s="24"/>
      <c r="AE10" s="24"/>
      <c r="AF10" s="17"/>
      <c r="AG10" s="16"/>
      <c r="AH10" s="24"/>
      <c r="AI10" s="24"/>
      <c r="AJ10" s="24"/>
      <c r="AK10" s="17"/>
      <c r="AL10" s="16"/>
      <c r="AM10" s="24"/>
      <c r="AN10" s="24"/>
      <c r="AO10" s="24"/>
      <c r="AP10" s="17"/>
      <c r="AQ10" s="8"/>
      <c r="AS10" s="2"/>
      <c r="AT10" s="2"/>
    </row>
    <row r="11" spans="1:46" ht="15" customHeight="1" x14ac:dyDescent="0.3">
      <c r="A11" s="49" t="s">
        <v>13</v>
      </c>
      <c r="B11" s="94" t="s">
        <v>30</v>
      </c>
      <c r="C11" s="7" t="s">
        <v>31</v>
      </c>
      <c r="D11" s="43"/>
      <c r="E11" s="16">
        <f t="shared" si="3"/>
        <v>1</v>
      </c>
      <c r="F11" s="24">
        <f t="shared" si="4"/>
        <v>3</v>
      </c>
      <c r="G11" s="17">
        <f t="shared" si="5"/>
        <v>5</v>
      </c>
      <c r="H11" s="16">
        <v>1</v>
      </c>
      <c r="I11" s="24">
        <v>0</v>
      </c>
      <c r="J11" s="24">
        <v>3</v>
      </c>
      <c r="K11" s="24" t="s">
        <v>29</v>
      </c>
      <c r="L11" s="17">
        <v>5</v>
      </c>
      <c r="M11" s="16"/>
      <c r="N11" s="24"/>
      <c r="O11" s="24"/>
      <c r="P11" s="24"/>
      <c r="Q11" s="17"/>
      <c r="R11" s="16"/>
      <c r="S11" s="24"/>
      <c r="T11" s="24"/>
      <c r="U11" s="24"/>
      <c r="V11" s="17"/>
      <c r="W11" s="16"/>
      <c r="X11" s="24"/>
      <c r="Y11" s="24"/>
      <c r="Z11" s="24"/>
      <c r="AA11" s="17"/>
      <c r="AB11" s="16"/>
      <c r="AC11" s="24"/>
      <c r="AD11" s="24"/>
      <c r="AE11" s="24"/>
      <c r="AF11" s="17"/>
      <c r="AG11" s="16"/>
      <c r="AH11" s="24"/>
      <c r="AI11" s="24"/>
      <c r="AJ11" s="24"/>
      <c r="AK11" s="17"/>
      <c r="AL11" s="16"/>
      <c r="AM11" s="24"/>
      <c r="AN11" s="24"/>
      <c r="AO11" s="24"/>
      <c r="AP11" s="17"/>
      <c r="AQ11" s="8"/>
      <c r="AS11" s="2"/>
      <c r="AT11" s="2"/>
    </row>
    <row r="12" spans="1:46" ht="15" customHeight="1" x14ac:dyDescent="0.3">
      <c r="A12" s="49" t="s">
        <v>14</v>
      </c>
      <c r="B12" s="94" t="s">
        <v>32</v>
      </c>
      <c r="C12" s="7" t="s">
        <v>33</v>
      </c>
      <c r="D12" s="43" t="s">
        <v>34</v>
      </c>
      <c r="E12" s="16">
        <f t="shared" si="3"/>
        <v>2</v>
      </c>
      <c r="F12" s="24">
        <f t="shared" si="4"/>
        <v>1</v>
      </c>
      <c r="G12" s="17">
        <f t="shared" si="5"/>
        <v>4</v>
      </c>
      <c r="H12" s="16"/>
      <c r="I12" s="24"/>
      <c r="J12" s="24"/>
      <c r="K12" s="24"/>
      <c r="L12" s="17"/>
      <c r="M12" s="16"/>
      <c r="N12" s="24"/>
      <c r="O12" s="24"/>
      <c r="P12" s="24"/>
      <c r="Q12" s="17"/>
      <c r="R12" s="16"/>
      <c r="S12" s="24"/>
      <c r="T12" s="24"/>
      <c r="U12" s="24"/>
      <c r="V12" s="17"/>
      <c r="W12" s="16">
        <v>2</v>
      </c>
      <c r="X12" s="24">
        <v>1</v>
      </c>
      <c r="Y12" s="24">
        <v>0</v>
      </c>
      <c r="Z12" s="24" t="s">
        <v>25</v>
      </c>
      <c r="AA12" s="17">
        <v>4</v>
      </c>
      <c r="AB12" s="16"/>
      <c r="AC12" s="24"/>
      <c r="AD12" s="24"/>
      <c r="AE12" s="24"/>
      <c r="AF12" s="17"/>
      <c r="AG12" s="16"/>
      <c r="AH12" s="24"/>
      <c r="AI12" s="24"/>
      <c r="AJ12" s="24"/>
      <c r="AK12" s="17"/>
      <c r="AL12" s="16"/>
      <c r="AM12" s="24"/>
      <c r="AN12" s="24"/>
      <c r="AO12" s="24"/>
      <c r="AP12" s="17"/>
      <c r="AQ12" s="8"/>
    </row>
    <row r="13" spans="1:46" ht="15" customHeight="1" x14ac:dyDescent="0.3">
      <c r="A13" s="49" t="s">
        <v>15</v>
      </c>
      <c r="B13" s="94" t="s">
        <v>35</v>
      </c>
      <c r="C13" s="7" t="s">
        <v>36</v>
      </c>
      <c r="D13" s="43"/>
      <c r="E13" s="16">
        <f t="shared" si="3"/>
        <v>2</v>
      </c>
      <c r="F13" s="24">
        <f t="shared" si="4"/>
        <v>1</v>
      </c>
      <c r="G13" s="17">
        <f t="shared" si="5"/>
        <v>4</v>
      </c>
      <c r="H13" s="16"/>
      <c r="I13" s="24"/>
      <c r="J13" s="24"/>
      <c r="K13" s="24"/>
      <c r="L13" s="17"/>
      <c r="M13" s="16">
        <v>2</v>
      </c>
      <c r="N13" s="24">
        <v>1</v>
      </c>
      <c r="O13" s="24">
        <v>0</v>
      </c>
      <c r="P13" s="24" t="s">
        <v>25</v>
      </c>
      <c r="Q13" s="17">
        <v>4</v>
      </c>
      <c r="R13" s="16"/>
      <c r="S13" s="24"/>
      <c r="T13" s="24"/>
      <c r="U13" s="24"/>
      <c r="V13" s="17"/>
      <c r="W13" s="16"/>
      <c r="X13" s="24"/>
      <c r="Y13" s="24"/>
      <c r="Z13" s="24"/>
      <c r="AA13" s="17"/>
      <c r="AB13" s="16"/>
      <c r="AC13" s="24"/>
      <c r="AD13" s="24"/>
      <c r="AE13" s="24"/>
      <c r="AF13" s="17"/>
      <c r="AG13" s="16"/>
      <c r="AH13" s="24"/>
      <c r="AI13" s="24"/>
      <c r="AJ13" s="24"/>
      <c r="AK13" s="17"/>
      <c r="AL13" s="16"/>
      <c r="AM13" s="24"/>
      <c r="AN13" s="24"/>
      <c r="AO13" s="24"/>
      <c r="AP13" s="17"/>
      <c r="AQ13" s="8" t="s">
        <v>24</v>
      </c>
    </row>
    <row r="14" spans="1:46" ht="15" customHeight="1" x14ac:dyDescent="0.3">
      <c r="A14" s="49" t="s">
        <v>16</v>
      </c>
      <c r="B14" s="94" t="s">
        <v>37</v>
      </c>
      <c r="C14" s="7" t="s">
        <v>38</v>
      </c>
      <c r="D14" s="43" t="s">
        <v>34</v>
      </c>
      <c r="E14" s="16">
        <f t="shared" si="3"/>
        <v>2</v>
      </c>
      <c r="F14" s="24">
        <f t="shared" si="4"/>
        <v>2</v>
      </c>
      <c r="G14" s="17">
        <f t="shared" si="5"/>
        <v>5</v>
      </c>
      <c r="H14" s="16"/>
      <c r="I14" s="24"/>
      <c r="J14" s="24"/>
      <c r="K14" s="24"/>
      <c r="L14" s="17"/>
      <c r="M14" s="16"/>
      <c r="N14" s="24"/>
      <c r="O14" s="24"/>
      <c r="P14" s="24"/>
      <c r="Q14" s="17"/>
      <c r="R14" s="16">
        <v>2</v>
      </c>
      <c r="S14" s="24">
        <v>2</v>
      </c>
      <c r="T14" s="24">
        <v>0</v>
      </c>
      <c r="U14" s="24" t="s">
        <v>25</v>
      </c>
      <c r="V14" s="17">
        <v>5</v>
      </c>
      <c r="W14" s="16"/>
      <c r="X14" s="24"/>
      <c r="Y14" s="24"/>
      <c r="Z14" s="24"/>
      <c r="AA14" s="17"/>
      <c r="AB14" s="16"/>
      <c r="AC14" s="24"/>
      <c r="AD14" s="24"/>
      <c r="AE14" s="24"/>
      <c r="AF14" s="17"/>
      <c r="AG14" s="16"/>
      <c r="AH14" s="24"/>
      <c r="AI14" s="24"/>
      <c r="AJ14" s="24"/>
      <c r="AK14" s="17"/>
      <c r="AL14" s="16"/>
      <c r="AM14" s="24"/>
      <c r="AN14" s="24"/>
      <c r="AO14" s="24"/>
      <c r="AP14" s="17"/>
      <c r="AQ14" s="8" t="s">
        <v>36</v>
      </c>
    </row>
    <row r="15" spans="1:46" ht="15" customHeight="1" x14ac:dyDescent="0.3">
      <c r="A15" s="49" t="s">
        <v>39</v>
      </c>
      <c r="B15" s="95" t="s">
        <v>40</v>
      </c>
      <c r="C15" s="40" t="s">
        <v>41</v>
      </c>
      <c r="D15" s="44" t="s">
        <v>34</v>
      </c>
      <c r="E15" s="16">
        <f t="shared" si="3"/>
        <v>1</v>
      </c>
      <c r="F15" s="24">
        <f t="shared" si="4"/>
        <v>2</v>
      </c>
      <c r="G15" s="17">
        <f t="shared" si="5"/>
        <v>4</v>
      </c>
      <c r="H15" s="29"/>
      <c r="I15" s="31"/>
      <c r="J15" s="31"/>
      <c r="K15" s="31"/>
      <c r="L15" s="30"/>
      <c r="M15" s="29"/>
      <c r="N15" s="31"/>
      <c r="O15" s="31"/>
      <c r="P15" s="31"/>
      <c r="Q15" s="30"/>
      <c r="R15" s="29">
        <v>1</v>
      </c>
      <c r="S15" s="31">
        <v>2</v>
      </c>
      <c r="T15" s="31">
        <v>0</v>
      </c>
      <c r="U15" s="31" t="s">
        <v>29</v>
      </c>
      <c r="V15" s="30">
        <v>4</v>
      </c>
      <c r="W15" s="29"/>
      <c r="X15" s="31"/>
      <c r="Y15" s="31"/>
      <c r="Z15" s="31"/>
      <c r="AA15" s="30"/>
      <c r="AB15" s="29"/>
      <c r="AC15" s="31"/>
      <c r="AD15" s="31"/>
      <c r="AE15" s="31"/>
      <c r="AF15" s="30"/>
      <c r="AG15" s="29"/>
      <c r="AH15" s="31"/>
      <c r="AI15" s="31"/>
      <c r="AJ15" s="31"/>
      <c r="AK15" s="30"/>
      <c r="AL15" s="29"/>
      <c r="AM15" s="31"/>
      <c r="AN15" s="31"/>
      <c r="AO15" s="31"/>
      <c r="AP15" s="30"/>
      <c r="AQ15" s="32"/>
    </row>
    <row r="16" spans="1:46" ht="15" customHeight="1" thickBot="1" x14ac:dyDescent="0.35">
      <c r="A16" s="50" t="s">
        <v>42</v>
      </c>
      <c r="B16" s="95" t="s">
        <v>43</v>
      </c>
      <c r="C16" s="9" t="s">
        <v>44</v>
      </c>
      <c r="D16" s="44" t="s">
        <v>34</v>
      </c>
      <c r="E16" s="16">
        <f t="shared" si="3"/>
        <v>1</v>
      </c>
      <c r="F16" s="24">
        <f t="shared" si="4"/>
        <v>2</v>
      </c>
      <c r="G16" s="17">
        <f t="shared" si="5"/>
        <v>4</v>
      </c>
      <c r="H16" s="18"/>
      <c r="I16" s="25"/>
      <c r="J16" s="25"/>
      <c r="K16" s="25"/>
      <c r="L16" s="19"/>
      <c r="M16" s="18"/>
      <c r="N16" s="26"/>
      <c r="O16" s="25"/>
      <c r="P16" s="26"/>
      <c r="Q16" s="19"/>
      <c r="R16" s="18"/>
      <c r="S16" s="25"/>
      <c r="T16" s="25"/>
      <c r="U16" s="25"/>
      <c r="V16" s="19"/>
      <c r="W16" s="18">
        <v>1</v>
      </c>
      <c r="X16" s="25">
        <v>2</v>
      </c>
      <c r="Y16" s="25">
        <v>0</v>
      </c>
      <c r="Z16" s="25" t="s">
        <v>29</v>
      </c>
      <c r="AA16" s="19">
        <v>4</v>
      </c>
      <c r="AB16" s="18"/>
      <c r="AC16" s="25"/>
      <c r="AD16" s="25"/>
      <c r="AE16" s="25"/>
      <c r="AF16" s="19"/>
      <c r="AG16" s="18"/>
      <c r="AH16" s="25"/>
      <c r="AI16" s="25"/>
      <c r="AJ16" s="25"/>
      <c r="AK16" s="19"/>
      <c r="AL16" s="18"/>
      <c r="AM16" s="25"/>
      <c r="AN16" s="25"/>
      <c r="AO16" s="25"/>
      <c r="AP16" s="19"/>
      <c r="AQ16" s="10" t="s">
        <v>41</v>
      </c>
    </row>
    <row r="17" spans="1:43" ht="15" customHeight="1" thickBot="1" x14ac:dyDescent="0.4">
      <c r="A17" s="162" t="s">
        <v>45</v>
      </c>
      <c r="B17" s="163"/>
      <c r="C17" s="164"/>
      <c r="D17" s="63"/>
      <c r="E17" s="64">
        <f t="shared" ref="E17:J17" si="6">SUM(E18:E23)</f>
        <v>9</v>
      </c>
      <c r="F17" s="65">
        <f t="shared" si="6"/>
        <v>13</v>
      </c>
      <c r="G17" s="66">
        <f t="shared" si="6"/>
        <v>22</v>
      </c>
      <c r="H17" s="64">
        <f t="shared" si="6"/>
        <v>1</v>
      </c>
      <c r="I17" s="65">
        <f t="shared" si="6"/>
        <v>2</v>
      </c>
      <c r="J17" s="65">
        <f t="shared" si="6"/>
        <v>0</v>
      </c>
      <c r="K17" s="65">
        <f>COUNTA(K18:K23)</f>
        <v>1</v>
      </c>
      <c r="L17" s="66">
        <f>SUM(L18:L23)</f>
        <v>3</v>
      </c>
      <c r="M17" s="64">
        <f>SUM(M18:M23)</f>
        <v>4</v>
      </c>
      <c r="N17" s="65">
        <f>SUM(N18:N23)</f>
        <v>5</v>
      </c>
      <c r="O17" s="65">
        <f>SUM(O18:O23)</f>
        <v>0</v>
      </c>
      <c r="P17" s="65">
        <f>COUNTA(P18:P23)</f>
        <v>2</v>
      </c>
      <c r="Q17" s="66">
        <f>SUM(Q18:Q23)</f>
        <v>8</v>
      </c>
      <c r="R17" s="64">
        <f>SUM(R18:R23)</f>
        <v>2</v>
      </c>
      <c r="S17" s="65">
        <f>SUM(S18:S23)</f>
        <v>2</v>
      </c>
      <c r="T17" s="65">
        <f>SUM(T18:T23)</f>
        <v>2</v>
      </c>
      <c r="U17" s="65">
        <f>COUNTA(U18:U23)</f>
        <v>2</v>
      </c>
      <c r="V17" s="66">
        <f>SUM(V18:V23)</f>
        <v>7</v>
      </c>
      <c r="W17" s="64">
        <f>SUM(W18:W23)</f>
        <v>2</v>
      </c>
      <c r="X17" s="65">
        <f>SUM(X18:X23)</f>
        <v>2</v>
      </c>
      <c r="Y17" s="65">
        <f>SUM(Y18:Y23)</f>
        <v>0</v>
      </c>
      <c r="Z17" s="65">
        <f>COUNTA(Z18:Z23)</f>
        <v>1</v>
      </c>
      <c r="AA17" s="66">
        <f>SUM(AA18:AA23)</f>
        <v>4</v>
      </c>
      <c r="AB17" s="64">
        <f>SUM(AB18:AB23)</f>
        <v>0</v>
      </c>
      <c r="AC17" s="65">
        <f>SUM(AC18:AC23)</f>
        <v>0</v>
      </c>
      <c r="AD17" s="65">
        <f>SUM(AD18:AD23)</f>
        <v>0</v>
      </c>
      <c r="AE17" s="65">
        <f>COUNTA(AE18:AE23)</f>
        <v>0</v>
      </c>
      <c r="AF17" s="66">
        <f>SUM(AF18:AF23)</f>
        <v>0</v>
      </c>
      <c r="AG17" s="64">
        <f>SUM(AG18:AG23)</f>
        <v>0</v>
      </c>
      <c r="AH17" s="65">
        <f>SUM(AH18:AH23)</f>
        <v>0</v>
      </c>
      <c r="AI17" s="65">
        <f>SUM(AI18:AI23)</f>
        <v>0</v>
      </c>
      <c r="AJ17" s="65">
        <f>COUNTA(AJ18:AJ23)</f>
        <v>0</v>
      </c>
      <c r="AK17" s="66">
        <f>SUM(AK18:AK23)</f>
        <v>0</v>
      </c>
      <c r="AL17" s="64">
        <f>SUM(AL18:AL23)</f>
        <v>0</v>
      </c>
      <c r="AM17" s="65">
        <f>SUM(AM18:AM23)</f>
        <v>0</v>
      </c>
      <c r="AN17" s="65">
        <f>SUM(AN18:AN23)</f>
        <v>0</v>
      </c>
      <c r="AO17" s="65">
        <f>COUNTA(AO18:AO23)</f>
        <v>0</v>
      </c>
      <c r="AP17" s="66">
        <f>SUM(AP18:AP23)</f>
        <v>0</v>
      </c>
      <c r="AQ17" s="88"/>
    </row>
    <row r="18" spans="1:43" ht="15" customHeight="1" x14ac:dyDescent="0.3">
      <c r="A18" s="51" t="s">
        <v>46</v>
      </c>
      <c r="B18" s="96" t="s">
        <v>47</v>
      </c>
      <c r="C18" s="7" t="s">
        <v>48</v>
      </c>
      <c r="D18" s="43" t="s">
        <v>34</v>
      </c>
      <c r="E18" s="16">
        <f t="shared" ref="E18:E23" si="7">H18+M18+R18+W18+AB18+AG18+AL18</f>
        <v>1</v>
      </c>
      <c r="F18" s="24">
        <f t="shared" ref="F18:F23" si="8">I18+J18+N18+O18+S18+T18+X18+Y18+AC18+AD18+AH18+AI18+AM18+AN18</f>
        <v>2</v>
      </c>
      <c r="G18" s="17">
        <f t="shared" ref="G18:G23" si="9">L18+Q18+V18+AA18+AF18+AK18+AP18</f>
        <v>3</v>
      </c>
      <c r="H18" s="16">
        <v>1</v>
      </c>
      <c r="I18" s="24">
        <v>2</v>
      </c>
      <c r="J18" s="24">
        <v>0</v>
      </c>
      <c r="K18" s="24" t="s">
        <v>29</v>
      </c>
      <c r="L18" s="17">
        <v>3</v>
      </c>
      <c r="M18" s="34"/>
      <c r="N18" s="37"/>
      <c r="O18" s="37"/>
      <c r="P18" s="37"/>
      <c r="Q18" s="35"/>
      <c r="R18" s="34"/>
      <c r="S18" s="37"/>
      <c r="T18" s="37"/>
      <c r="U18" s="37"/>
      <c r="V18" s="35"/>
      <c r="W18" s="34"/>
      <c r="X18" s="37"/>
      <c r="Y18" s="37"/>
      <c r="Z18" s="37"/>
      <c r="AA18" s="35"/>
      <c r="AB18" s="34"/>
      <c r="AC18" s="37"/>
      <c r="AD18" s="37"/>
      <c r="AE18" s="37"/>
      <c r="AF18" s="35"/>
      <c r="AG18" s="34"/>
      <c r="AH18" s="37"/>
      <c r="AI18" s="37"/>
      <c r="AJ18" s="37"/>
      <c r="AK18" s="35"/>
      <c r="AL18" s="34"/>
      <c r="AM18" s="37"/>
      <c r="AN18" s="37"/>
      <c r="AO18" s="37"/>
      <c r="AP18" s="35"/>
      <c r="AQ18" s="36"/>
    </row>
    <row r="19" spans="1:43" ht="15" customHeight="1" x14ac:dyDescent="0.3">
      <c r="A19" s="51" t="s">
        <v>49</v>
      </c>
      <c r="B19" s="94" t="s">
        <v>50</v>
      </c>
      <c r="C19" s="7" t="s">
        <v>51</v>
      </c>
      <c r="D19" s="52" t="s">
        <v>52</v>
      </c>
      <c r="E19" s="16">
        <f t="shared" si="7"/>
        <v>0</v>
      </c>
      <c r="F19" s="24">
        <f t="shared" si="8"/>
        <v>2</v>
      </c>
      <c r="G19" s="17">
        <f t="shared" si="9"/>
        <v>3</v>
      </c>
      <c r="H19" s="34"/>
      <c r="I19" s="37"/>
      <c r="J19" s="37"/>
      <c r="K19" s="37"/>
      <c r="L19" s="35"/>
      <c r="M19" s="34"/>
      <c r="N19" s="37"/>
      <c r="O19" s="37"/>
      <c r="P19" s="37"/>
      <c r="Q19" s="35"/>
      <c r="R19" s="34">
        <v>0</v>
      </c>
      <c r="S19" s="37">
        <v>2</v>
      </c>
      <c r="T19" s="37">
        <v>0</v>
      </c>
      <c r="U19" s="37" t="s">
        <v>29</v>
      </c>
      <c r="V19" s="35">
        <v>3</v>
      </c>
      <c r="W19" s="34"/>
      <c r="X19" s="37"/>
      <c r="Y19" s="37"/>
      <c r="Z19" s="37"/>
      <c r="AA19" s="35"/>
      <c r="AB19" s="34"/>
      <c r="AC19" s="37"/>
      <c r="AD19" s="37"/>
      <c r="AE19" s="37"/>
      <c r="AF19" s="35"/>
      <c r="AG19" s="34"/>
      <c r="AH19" s="37"/>
      <c r="AI19" s="37"/>
      <c r="AJ19" s="37"/>
      <c r="AK19" s="35"/>
      <c r="AL19" s="34"/>
      <c r="AM19" s="37"/>
      <c r="AN19" s="37"/>
      <c r="AO19" s="37"/>
      <c r="AP19" s="35"/>
      <c r="AQ19" s="36"/>
    </row>
    <row r="20" spans="1:43" ht="15" customHeight="1" x14ac:dyDescent="0.3">
      <c r="A20" s="51" t="s">
        <v>53</v>
      </c>
      <c r="B20" s="94" t="s">
        <v>54</v>
      </c>
      <c r="C20" s="7" t="s">
        <v>55</v>
      </c>
      <c r="D20" s="52" t="s">
        <v>34</v>
      </c>
      <c r="E20" s="16">
        <f t="shared" si="7"/>
        <v>2</v>
      </c>
      <c r="F20" s="24">
        <f t="shared" si="8"/>
        <v>2</v>
      </c>
      <c r="G20" s="17">
        <f t="shared" si="9"/>
        <v>4</v>
      </c>
      <c r="H20" s="34"/>
      <c r="I20" s="37"/>
      <c r="J20" s="37"/>
      <c r="K20" s="37"/>
      <c r="L20" s="35"/>
      <c r="M20" s="34"/>
      <c r="N20" s="37"/>
      <c r="O20" s="37"/>
      <c r="P20" s="37"/>
      <c r="Q20" s="35"/>
      <c r="R20" s="34">
        <v>2</v>
      </c>
      <c r="S20" s="37">
        <v>0</v>
      </c>
      <c r="T20" s="37">
        <v>2</v>
      </c>
      <c r="U20" s="37" t="s">
        <v>29</v>
      </c>
      <c r="V20" s="35">
        <v>4</v>
      </c>
      <c r="W20" s="34"/>
      <c r="X20" s="37"/>
      <c r="Y20" s="37"/>
      <c r="Z20" s="37"/>
      <c r="AA20" s="35"/>
      <c r="AB20" s="34"/>
      <c r="AC20" s="37"/>
      <c r="AD20" s="37"/>
      <c r="AE20" s="37"/>
      <c r="AF20" s="35"/>
      <c r="AG20" s="34"/>
      <c r="AH20" s="37"/>
      <c r="AI20" s="37"/>
      <c r="AJ20" s="37"/>
      <c r="AK20" s="35"/>
      <c r="AL20" s="34"/>
      <c r="AM20" s="37"/>
      <c r="AN20" s="37"/>
      <c r="AO20" s="37"/>
      <c r="AP20" s="35"/>
      <c r="AQ20" s="36"/>
    </row>
    <row r="21" spans="1:43" ht="15" customHeight="1" x14ac:dyDescent="0.3">
      <c r="A21" s="49" t="s">
        <v>56</v>
      </c>
      <c r="B21" s="94" t="s">
        <v>57</v>
      </c>
      <c r="C21" s="12" t="s">
        <v>58</v>
      </c>
      <c r="D21" s="47"/>
      <c r="E21" s="16">
        <f t="shared" si="7"/>
        <v>2</v>
      </c>
      <c r="F21" s="24">
        <f t="shared" si="8"/>
        <v>3</v>
      </c>
      <c r="G21" s="17">
        <f t="shared" si="9"/>
        <v>4</v>
      </c>
      <c r="H21" s="16"/>
      <c r="I21" s="24"/>
      <c r="J21" s="24"/>
      <c r="K21" s="24"/>
      <c r="L21" s="17"/>
      <c r="M21" s="16">
        <v>2</v>
      </c>
      <c r="N21" s="24">
        <v>3</v>
      </c>
      <c r="O21" s="24">
        <v>0</v>
      </c>
      <c r="P21" s="24" t="s">
        <v>25</v>
      </c>
      <c r="Q21" s="17">
        <v>4</v>
      </c>
      <c r="R21" s="16"/>
      <c r="S21" s="24"/>
      <c r="T21" s="24"/>
      <c r="U21" s="24"/>
      <c r="V21" s="17"/>
      <c r="W21" s="16"/>
      <c r="X21" s="24"/>
      <c r="Y21" s="24"/>
      <c r="Z21" s="24"/>
      <c r="AA21" s="17"/>
      <c r="AB21" s="16"/>
      <c r="AC21" s="24"/>
      <c r="AD21" s="24"/>
      <c r="AE21" s="24"/>
      <c r="AF21" s="17"/>
      <c r="AG21" s="16"/>
      <c r="AH21" s="24"/>
      <c r="AI21" s="24"/>
      <c r="AJ21" s="24"/>
      <c r="AK21" s="17"/>
      <c r="AL21" s="16"/>
      <c r="AM21" s="24"/>
      <c r="AN21" s="24"/>
      <c r="AO21" s="24"/>
      <c r="AP21" s="17"/>
      <c r="AQ21" s="8"/>
    </row>
    <row r="22" spans="1:43" ht="15" customHeight="1" x14ac:dyDescent="0.3">
      <c r="A22" s="49" t="s">
        <v>59</v>
      </c>
      <c r="B22" s="94" t="s">
        <v>60</v>
      </c>
      <c r="C22" s="7" t="s">
        <v>61</v>
      </c>
      <c r="D22" s="47"/>
      <c r="E22" s="16">
        <f t="shared" si="7"/>
        <v>2</v>
      </c>
      <c r="F22" s="24">
        <f t="shared" si="8"/>
        <v>2</v>
      </c>
      <c r="G22" s="17">
        <f t="shared" si="9"/>
        <v>4</v>
      </c>
      <c r="H22" s="16"/>
      <c r="I22" s="24"/>
      <c r="J22" s="24"/>
      <c r="K22" s="24"/>
      <c r="L22" s="17"/>
      <c r="M22" s="16">
        <v>2</v>
      </c>
      <c r="N22" s="24">
        <v>2</v>
      </c>
      <c r="O22" s="24">
        <v>0</v>
      </c>
      <c r="P22" s="24" t="s">
        <v>29</v>
      </c>
      <c r="Q22" s="17">
        <v>4</v>
      </c>
      <c r="R22" s="16"/>
      <c r="S22" s="24"/>
      <c r="T22" s="24"/>
      <c r="U22" s="24"/>
      <c r="V22" s="17"/>
      <c r="W22" s="16"/>
      <c r="X22" s="24"/>
      <c r="Y22" s="24"/>
      <c r="Z22" s="24"/>
      <c r="AA22" s="17"/>
      <c r="AB22" s="16"/>
      <c r="AC22" s="24"/>
      <c r="AD22" s="24"/>
      <c r="AE22" s="24"/>
      <c r="AF22" s="17"/>
      <c r="AG22" s="16"/>
      <c r="AH22" s="24"/>
      <c r="AI22" s="24"/>
      <c r="AJ22" s="24"/>
      <c r="AK22" s="17"/>
      <c r="AL22" s="16"/>
      <c r="AM22" s="24"/>
      <c r="AN22" s="24"/>
      <c r="AO22" s="24"/>
      <c r="AP22" s="17"/>
      <c r="AQ22" s="8" t="s">
        <v>62</v>
      </c>
    </row>
    <row r="23" spans="1:43" ht="15" customHeight="1" thickBot="1" x14ac:dyDescent="0.35">
      <c r="A23" s="49" t="s">
        <v>63</v>
      </c>
      <c r="B23" s="94" t="s">
        <v>64</v>
      </c>
      <c r="C23" s="7" t="s">
        <v>65</v>
      </c>
      <c r="D23" s="47" t="s">
        <v>34</v>
      </c>
      <c r="E23" s="16">
        <f t="shared" si="7"/>
        <v>2</v>
      </c>
      <c r="F23" s="24">
        <f t="shared" si="8"/>
        <v>2</v>
      </c>
      <c r="G23" s="17">
        <f t="shared" si="9"/>
        <v>4</v>
      </c>
      <c r="H23" s="16"/>
      <c r="I23" s="24"/>
      <c r="J23" s="24"/>
      <c r="K23" s="24"/>
      <c r="L23" s="17"/>
      <c r="M23" s="16"/>
      <c r="N23" s="24"/>
      <c r="O23" s="24"/>
      <c r="P23" s="24"/>
      <c r="Q23" s="17"/>
      <c r="R23" s="16"/>
      <c r="S23" s="24"/>
      <c r="T23" s="24"/>
      <c r="U23" s="24"/>
      <c r="V23" s="17"/>
      <c r="W23" s="16">
        <v>2</v>
      </c>
      <c r="X23" s="24">
        <v>2</v>
      </c>
      <c r="Y23" s="24">
        <v>0</v>
      </c>
      <c r="Z23" s="24" t="s">
        <v>25</v>
      </c>
      <c r="AA23" s="17">
        <v>4</v>
      </c>
      <c r="AB23" s="16"/>
      <c r="AC23" s="24"/>
      <c r="AD23" s="24"/>
      <c r="AE23" s="24"/>
      <c r="AF23" s="17"/>
      <c r="AG23" s="16"/>
      <c r="AH23" s="24"/>
      <c r="AI23" s="24"/>
      <c r="AJ23" s="24"/>
      <c r="AK23" s="17"/>
      <c r="AL23" s="16"/>
      <c r="AM23" s="24"/>
      <c r="AN23" s="24"/>
      <c r="AO23" s="24"/>
      <c r="AP23" s="17"/>
      <c r="AQ23" s="8"/>
    </row>
    <row r="24" spans="1:43" ht="15" customHeight="1" thickBot="1" x14ac:dyDescent="0.4">
      <c r="A24" s="162" t="s">
        <v>66</v>
      </c>
      <c r="B24" s="163"/>
      <c r="C24" s="164"/>
      <c r="D24" s="63"/>
      <c r="E24" s="64">
        <f t="shared" ref="E24:J24" si="10">SUM(E25:E44)</f>
        <v>32</v>
      </c>
      <c r="F24" s="65">
        <f t="shared" si="10"/>
        <v>38</v>
      </c>
      <c r="G24" s="66">
        <f t="shared" si="10"/>
        <v>83</v>
      </c>
      <c r="H24" s="64">
        <f t="shared" si="10"/>
        <v>4</v>
      </c>
      <c r="I24" s="65">
        <f t="shared" si="10"/>
        <v>4</v>
      </c>
      <c r="J24" s="65">
        <f t="shared" si="10"/>
        <v>0</v>
      </c>
      <c r="K24" s="65">
        <f>COUNTA(K25:K44)</f>
        <v>2</v>
      </c>
      <c r="L24" s="66">
        <f>SUM(L25:L44)</f>
        <v>8</v>
      </c>
      <c r="M24" s="64">
        <f>SUM(M25:M44)</f>
        <v>4</v>
      </c>
      <c r="N24" s="65">
        <f>SUM(N25:N44)</f>
        <v>4</v>
      </c>
      <c r="O24" s="65">
        <f>SUM(O25:O44)</f>
        <v>2</v>
      </c>
      <c r="P24" s="65">
        <f>COUNTA(P25:P44)</f>
        <v>3</v>
      </c>
      <c r="Q24" s="66">
        <f>SUM(Q25:Q44)</f>
        <v>11</v>
      </c>
      <c r="R24" s="64">
        <f>SUM(R25:R44)</f>
        <v>4</v>
      </c>
      <c r="S24" s="65">
        <f>SUM(S25:S44)</f>
        <v>6</v>
      </c>
      <c r="T24" s="65">
        <f>SUM(T25:T44)</f>
        <v>0</v>
      </c>
      <c r="U24" s="65">
        <f>COUNTA(U25:U44)</f>
        <v>3</v>
      </c>
      <c r="V24" s="66">
        <f>SUM(V25:V44)</f>
        <v>12</v>
      </c>
      <c r="W24" s="64">
        <f>SUM(W25:W44)</f>
        <v>8</v>
      </c>
      <c r="X24" s="65">
        <f>SUM(X25:X44)</f>
        <v>3</v>
      </c>
      <c r="Y24" s="65">
        <f>SUM(Y25:Y44)</f>
        <v>3</v>
      </c>
      <c r="Z24" s="65">
        <f>COUNTA(Z25:Z44)</f>
        <v>4</v>
      </c>
      <c r="AA24" s="66">
        <f>SUM(AA25:AA44)</f>
        <v>18</v>
      </c>
      <c r="AB24" s="64">
        <f>SUM(AB25:AB44)</f>
        <v>4</v>
      </c>
      <c r="AC24" s="65">
        <f>SUM(AC25:AC44)</f>
        <v>7</v>
      </c>
      <c r="AD24" s="65">
        <f>SUM(AD25:AD44)</f>
        <v>0</v>
      </c>
      <c r="AE24" s="65">
        <f>COUNTA(AE25:AE44)</f>
        <v>3</v>
      </c>
      <c r="AF24" s="66">
        <f>SUM(AF25:AF44)</f>
        <v>13</v>
      </c>
      <c r="AG24" s="64">
        <f>SUM(AG25:AG44)</f>
        <v>4</v>
      </c>
      <c r="AH24" s="65">
        <f>SUM(AH25:AH44)</f>
        <v>5</v>
      </c>
      <c r="AI24" s="65">
        <f>SUM(AI25:AI44)</f>
        <v>2</v>
      </c>
      <c r="AJ24" s="65">
        <f>COUNTA(AJ25:AJ44)</f>
        <v>3</v>
      </c>
      <c r="AK24" s="66">
        <f>SUM(AK25:AK44)</f>
        <v>13</v>
      </c>
      <c r="AL24" s="64">
        <f>SUM(AL25:AL44)</f>
        <v>4</v>
      </c>
      <c r="AM24" s="65">
        <f>SUM(AM25:AM44)</f>
        <v>2</v>
      </c>
      <c r="AN24" s="65">
        <f>SUM(AN25:AN44)</f>
        <v>0</v>
      </c>
      <c r="AO24" s="65">
        <f>COUNTA(AO25:AO44)</f>
        <v>2</v>
      </c>
      <c r="AP24" s="66">
        <f>SUM(AP25:AP44)</f>
        <v>8</v>
      </c>
      <c r="AQ24" s="89"/>
    </row>
    <row r="25" spans="1:43" ht="15" customHeight="1" x14ac:dyDescent="0.3">
      <c r="A25" s="48" t="s">
        <v>67</v>
      </c>
      <c r="B25" s="96" t="s">
        <v>68</v>
      </c>
      <c r="C25" s="7" t="s">
        <v>69</v>
      </c>
      <c r="D25" s="43" t="s">
        <v>52</v>
      </c>
      <c r="E25" s="14">
        <f>H25+M25+R25+W25+AB25+AG25+AL25</f>
        <v>2</v>
      </c>
      <c r="F25" s="23">
        <f>I25+J25+N25+O25+S25+T25+X25+Y25+AC25+AD25+AH25+AI25+AM25+AN25</f>
        <v>0</v>
      </c>
      <c r="G25" s="15">
        <f t="shared" ref="G25:G44" si="11">L25+Q25+V25+AA25+AF25+AK25+AP25</f>
        <v>4</v>
      </c>
      <c r="H25" s="34"/>
      <c r="I25" s="37"/>
      <c r="J25" s="37"/>
      <c r="K25" s="37"/>
      <c r="L25" s="35"/>
      <c r="M25" s="34"/>
      <c r="N25" s="37"/>
      <c r="O25" s="37"/>
      <c r="P25" s="37"/>
      <c r="Q25" s="35"/>
      <c r="R25" s="34"/>
      <c r="S25" s="37"/>
      <c r="T25" s="37"/>
      <c r="U25" s="37"/>
      <c r="V25" s="35"/>
      <c r="W25" s="34"/>
      <c r="X25" s="37"/>
      <c r="Y25" s="37"/>
      <c r="Z25" s="37"/>
      <c r="AA25" s="35"/>
      <c r="AB25" s="34"/>
      <c r="AC25" s="37"/>
      <c r="AD25" s="37"/>
      <c r="AE25" s="37"/>
      <c r="AF25" s="35"/>
      <c r="AG25" s="34"/>
      <c r="AH25" s="37"/>
      <c r="AI25" s="37"/>
      <c r="AJ25" s="37"/>
      <c r="AK25" s="35"/>
      <c r="AL25" s="34">
        <v>2</v>
      </c>
      <c r="AM25" s="37">
        <v>0</v>
      </c>
      <c r="AN25" s="37">
        <v>0</v>
      </c>
      <c r="AO25" s="37" t="s">
        <v>25</v>
      </c>
      <c r="AP25" s="35">
        <v>4</v>
      </c>
      <c r="AQ25" s="36"/>
    </row>
    <row r="26" spans="1:43" ht="15" customHeight="1" x14ac:dyDescent="0.3">
      <c r="A26" s="51" t="s">
        <v>70</v>
      </c>
      <c r="B26" s="94" t="s">
        <v>71</v>
      </c>
      <c r="C26" s="7" t="s">
        <v>72</v>
      </c>
      <c r="D26" s="52" t="s">
        <v>52</v>
      </c>
      <c r="E26" s="16">
        <f t="shared" ref="E26" si="12">H26+M26+R26+W26+AB26+AG26+AL26</f>
        <v>1</v>
      </c>
      <c r="F26" s="24">
        <f t="shared" ref="F26" si="13">I26+J26+N26+O26+S26+T26+X26+Y26+AC26+AD26+AH26+AI26+AM26+AN26</f>
        <v>2</v>
      </c>
      <c r="G26" s="17">
        <f t="shared" si="11"/>
        <v>3</v>
      </c>
      <c r="H26" s="34"/>
      <c r="I26" s="37"/>
      <c r="J26" s="37"/>
      <c r="K26" s="37"/>
      <c r="L26" s="35"/>
      <c r="M26" s="16">
        <v>1</v>
      </c>
      <c r="N26" s="24">
        <v>2</v>
      </c>
      <c r="O26" s="24">
        <v>0</v>
      </c>
      <c r="P26" s="24" t="s">
        <v>29</v>
      </c>
      <c r="Q26" s="17">
        <v>3</v>
      </c>
      <c r="R26" s="34"/>
      <c r="S26" s="37"/>
      <c r="T26" s="37"/>
      <c r="U26" s="37"/>
      <c r="V26" s="35"/>
      <c r="W26" s="34"/>
      <c r="X26" s="37"/>
      <c r="Y26" s="37"/>
      <c r="Z26" s="37"/>
      <c r="AA26" s="35"/>
      <c r="AB26" s="34"/>
      <c r="AC26" s="37"/>
      <c r="AD26" s="37"/>
      <c r="AE26" s="37"/>
      <c r="AF26" s="35"/>
      <c r="AG26" s="34"/>
      <c r="AH26" s="37"/>
      <c r="AI26" s="37"/>
      <c r="AJ26" s="37"/>
      <c r="AK26" s="35"/>
      <c r="AL26" s="34"/>
      <c r="AM26" s="37"/>
      <c r="AN26" s="37"/>
      <c r="AO26" s="37"/>
      <c r="AP26" s="35"/>
      <c r="AQ26" s="36"/>
    </row>
    <row r="27" spans="1:43" ht="15" customHeight="1" x14ac:dyDescent="0.3">
      <c r="A27" s="49" t="s">
        <v>73</v>
      </c>
      <c r="B27" s="94" t="s">
        <v>74</v>
      </c>
      <c r="C27" s="7" t="s">
        <v>62</v>
      </c>
      <c r="D27" s="52" t="s">
        <v>34</v>
      </c>
      <c r="E27" s="16">
        <f t="shared" ref="E27:E44" si="14">H27+M27+R27+W27+AB27+AG27+AL27</f>
        <v>2</v>
      </c>
      <c r="F27" s="24">
        <f t="shared" ref="F27:F44" si="15">I27+J27+N27+O27+S27+T27+X27+Y27+AC27+AD27+AH27+AI27+AM27+AN27</f>
        <v>2</v>
      </c>
      <c r="G27" s="17">
        <f t="shared" si="11"/>
        <v>4</v>
      </c>
      <c r="H27" s="34">
        <v>2</v>
      </c>
      <c r="I27" s="37">
        <v>2</v>
      </c>
      <c r="J27" s="37">
        <v>0</v>
      </c>
      <c r="K27" s="37" t="s">
        <v>29</v>
      </c>
      <c r="L27" s="35">
        <v>4</v>
      </c>
      <c r="M27" s="16"/>
      <c r="N27" s="24"/>
      <c r="O27" s="24"/>
      <c r="P27" s="24"/>
      <c r="Q27" s="17"/>
      <c r="R27" s="16"/>
      <c r="S27" s="24"/>
      <c r="T27" s="24"/>
      <c r="U27" s="24"/>
      <c r="V27" s="17"/>
      <c r="W27" s="16"/>
      <c r="X27" s="24"/>
      <c r="Y27" s="24"/>
      <c r="Z27" s="24"/>
      <c r="AA27" s="17"/>
      <c r="AB27" s="16"/>
      <c r="AC27" s="24"/>
      <c r="AD27" s="24"/>
      <c r="AE27" s="24"/>
      <c r="AF27" s="17"/>
      <c r="AG27" s="16"/>
      <c r="AH27" s="24"/>
      <c r="AI27" s="24"/>
      <c r="AJ27" s="24"/>
      <c r="AK27" s="17"/>
      <c r="AL27" s="16"/>
      <c r="AM27" s="24"/>
      <c r="AN27" s="24"/>
      <c r="AO27" s="24"/>
      <c r="AP27" s="17"/>
      <c r="AQ27" s="8"/>
    </row>
    <row r="28" spans="1:43" ht="15" customHeight="1" x14ac:dyDescent="0.3">
      <c r="A28" s="49" t="s">
        <v>75</v>
      </c>
      <c r="B28" s="94" t="s">
        <v>76</v>
      </c>
      <c r="C28" s="7" t="s">
        <v>77</v>
      </c>
      <c r="D28" s="52"/>
      <c r="E28" s="16">
        <f>H28+M28+R28+W28+AB28+AG28+AL28</f>
        <v>2</v>
      </c>
      <c r="F28" s="24">
        <f>I28+J28+N28+O28+S28+T28+X28+Y28+AC28+AD28+AH28+AI28+AM28+AN28</f>
        <v>3</v>
      </c>
      <c r="G28" s="17">
        <f t="shared" si="11"/>
        <v>5</v>
      </c>
      <c r="H28" s="34"/>
      <c r="I28" s="37"/>
      <c r="J28" s="37"/>
      <c r="K28" s="37"/>
      <c r="L28" s="35"/>
      <c r="M28" s="16"/>
      <c r="N28" s="24"/>
      <c r="O28" s="24"/>
      <c r="P28" s="24"/>
      <c r="Q28" s="17"/>
      <c r="R28" s="16"/>
      <c r="S28" s="24"/>
      <c r="T28" s="24"/>
      <c r="U28" s="24"/>
      <c r="V28" s="17"/>
      <c r="W28" s="16"/>
      <c r="X28" s="24"/>
      <c r="Y28" s="24"/>
      <c r="Z28" s="24"/>
      <c r="AA28" s="17"/>
      <c r="AB28" s="16"/>
      <c r="AC28" s="24"/>
      <c r="AD28" s="24"/>
      <c r="AE28" s="24"/>
      <c r="AF28" s="17"/>
      <c r="AG28" s="16">
        <v>2</v>
      </c>
      <c r="AH28" s="24">
        <v>3</v>
      </c>
      <c r="AI28" s="24">
        <v>0</v>
      </c>
      <c r="AJ28" s="24" t="s">
        <v>29</v>
      </c>
      <c r="AK28" s="17">
        <v>5</v>
      </c>
      <c r="AL28" s="16"/>
      <c r="AM28" s="24"/>
      <c r="AN28" s="24"/>
      <c r="AO28" s="24"/>
      <c r="AP28" s="17"/>
      <c r="AQ28" s="8" t="s">
        <v>78</v>
      </c>
    </row>
    <row r="29" spans="1:43" ht="15" customHeight="1" x14ac:dyDescent="0.3">
      <c r="A29" s="51" t="s">
        <v>79</v>
      </c>
      <c r="B29" s="94" t="s">
        <v>80</v>
      </c>
      <c r="C29" s="7" t="s">
        <v>81</v>
      </c>
      <c r="D29" s="43"/>
      <c r="E29" s="16">
        <f t="shared" ref="E29" si="16">H29+M29+R29+W29+AB29+AG29+AL29</f>
        <v>1</v>
      </c>
      <c r="F29" s="24">
        <f t="shared" ref="F29" si="17">I29+J29+N29+O29+S29+T29+X29+Y29+AC29+AD29+AH29+AI29+AM29+AN29</f>
        <v>2</v>
      </c>
      <c r="G29" s="17">
        <f t="shared" si="11"/>
        <v>4</v>
      </c>
      <c r="H29" s="16"/>
      <c r="I29" s="24"/>
      <c r="J29" s="24"/>
      <c r="K29" s="24"/>
      <c r="L29" s="17"/>
      <c r="M29" s="16"/>
      <c r="N29" s="24"/>
      <c r="O29" s="24"/>
      <c r="P29" s="24"/>
      <c r="Q29" s="17"/>
      <c r="R29" s="16"/>
      <c r="S29" s="24"/>
      <c r="T29" s="24"/>
      <c r="U29" s="24"/>
      <c r="V29" s="17"/>
      <c r="W29" s="16"/>
      <c r="X29" s="24"/>
      <c r="Y29" s="24"/>
      <c r="Z29" s="24"/>
      <c r="AA29" s="17"/>
      <c r="AB29" s="16">
        <v>1</v>
      </c>
      <c r="AC29" s="24">
        <v>2</v>
      </c>
      <c r="AD29" s="24">
        <v>0</v>
      </c>
      <c r="AE29" s="24" t="s">
        <v>29</v>
      </c>
      <c r="AF29" s="17">
        <v>4</v>
      </c>
      <c r="AG29" s="16"/>
      <c r="AH29" s="24"/>
      <c r="AI29" s="24"/>
      <c r="AJ29" s="24"/>
      <c r="AK29" s="17"/>
      <c r="AL29" s="16"/>
      <c r="AM29" s="24"/>
      <c r="AN29" s="24"/>
      <c r="AO29" s="24"/>
      <c r="AP29" s="17"/>
      <c r="AQ29" s="8" t="s">
        <v>62</v>
      </c>
    </row>
    <row r="30" spans="1:43" ht="15" customHeight="1" x14ac:dyDescent="0.3">
      <c r="A30" s="49" t="s">
        <v>82</v>
      </c>
      <c r="B30" s="94" t="s">
        <v>83</v>
      </c>
      <c r="C30" s="7" t="s">
        <v>84</v>
      </c>
      <c r="D30" s="47"/>
      <c r="E30" s="16">
        <f t="shared" si="14"/>
        <v>2</v>
      </c>
      <c r="F30" s="24">
        <f t="shared" si="15"/>
        <v>2</v>
      </c>
      <c r="G30" s="17">
        <f t="shared" si="11"/>
        <v>5</v>
      </c>
      <c r="H30" s="16"/>
      <c r="I30" s="24"/>
      <c r="J30" s="24"/>
      <c r="K30" s="24"/>
      <c r="L30" s="17"/>
      <c r="M30" s="16"/>
      <c r="N30" s="24"/>
      <c r="O30" s="24"/>
      <c r="P30" s="24"/>
      <c r="Q30" s="17"/>
      <c r="R30" s="16"/>
      <c r="S30" s="24"/>
      <c r="T30" s="24"/>
      <c r="U30" s="24"/>
      <c r="V30" s="17"/>
      <c r="W30" s="16">
        <v>2</v>
      </c>
      <c r="X30" s="24">
        <v>2</v>
      </c>
      <c r="Y30" s="24">
        <v>0</v>
      </c>
      <c r="Z30" s="24" t="s">
        <v>29</v>
      </c>
      <c r="AA30" s="17">
        <v>5</v>
      </c>
      <c r="AB30" s="16"/>
      <c r="AC30" s="24"/>
      <c r="AD30" s="24"/>
      <c r="AE30" s="24"/>
      <c r="AF30" s="17"/>
      <c r="AG30" s="16"/>
      <c r="AH30" s="24"/>
      <c r="AI30" s="24"/>
      <c r="AJ30" s="24"/>
      <c r="AK30" s="17"/>
      <c r="AL30" s="16"/>
      <c r="AM30" s="24"/>
      <c r="AN30" s="24"/>
      <c r="AO30" s="24"/>
      <c r="AP30" s="17"/>
      <c r="AQ30" s="8"/>
    </row>
    <row r="31" spans="1:43" ht="15" customHeight="1" x14ac:dyDescent="0.3">
      <c r="A31" s="49" t="s">
        <v>85</v>
      </c>
      <c r="B31" s="94" t="s">
        <v>244</v>
      </c>
      <c r="C31" s="7" t="s">
        <v>86</v>
      </c>
      <c r="D31" s="43" t="s">
        <v>34</v>
      </c>
      <c r="E31" s="16">
        <f t="shared" si="14"/>
        <v>1</v>
      </c>
      <c r="F31" s="24">
        <f t="shared" si="15"/>
        <v>2</v>
      </c>
      <c r="G31" s="17">
        <f t="shared" si="11"/>
        <v>4</v>
      </c>
      <c r="H31" s="16"/>
      <c r="I31" s="24"/>
      <c r="J31" s="24"/>
      <c r="K31" s="24"/>
      <c r="L31" s="17"/>
      <c r="M31" s="16"/>
      <c r="N31" s="24"/>
      <c r="O31" s="24"/>
      <c r="P31" s="24"/>
      <c r="Q31" s="17"/>
      <c r="R31" s="16">
        <v>1</v>
      </c>
      <c r="S31" s="24">
        <v>2</v>
      </c>
      <c r="T31" s="24">
        <v>0</v>
      </c>
      <c r="U31" s="24" t="s">
        <v>29</v>
      </c>
      <c r="V31" s="17">
        <v>4</v>
      </c>
      <c r="W31" s="16"/>
      <c r="X31" s="24"/>
      <c r="Y31" s="24"/>
      <c r="Z31" s="24"/>
      <c r="AA31" s="17"/>
      <c r="AB31" s="16"/>
      <c r="AC31" s="24"/>
      <c r="AD31" s="24"/>
      <c r="AE31" s="24"/>
      <c r="AF31" s="17"/>
      <c r="AG31" s="16"/>
      <c r="AH31" s="24"/>
      <c r="AI31" s="24"/>
      <c r="AJ31" s="24"/>
      <c r="AK31" s="17"/>
      <c r="AL31" s="16"/>
      <c r="AM31" s="24"/>
      <c r="AN31" s="24"/>
      <c r="AO31" s="24"/>
      <c r="AP31" s="17"/>
      <c r="AQ31" s="8"/>
    </row>
    <row r="32" spans="1:43" ht="15" customHeight="1" x14ac:dyDescent="0.3">
      <c r="A32" s="51" t="s">
        <v>87</v>
      </c>
      <c r="B32" s="129" t="s">
        <v>88</v>
      </c>
      <c r="C32" s="132" t="s">
        <v>89</v>
      </c>
      <c r="D32" s="133" t="s">
        <v>34</v>
      </c>
      <c r="E32" s="118">
        <f t="shared" si="14"/>
        <v>2</v>
      </c>
      <c r="F32" s="119">
        <f t="shared" si="15"/>
        <v>2</v>
      </c>
      <c r="G32" s="120">
        <f t="shared" si="11"/>
        <v>4</v>
      </c>
      <c r="H32" s="118"/>
      <c r="I32" s="119"/>
      <c r="J32" s="119"/>
      <c r="K32" s="119"/>
      <c r="L32" s="120"/>
      <c r="M32" s="118"/>
      <c r="N32" s="119"/>
      <c r="O32" s="119"/>
      <c r="P32" s="119"/>
      <c r="Q32" s="120"/>
      <c r="R32" s="118"/>
      <c r="S32" s="119"/>
      <c r="T32" s="119"/>
      <c r="U32" s="119"/>
      <c r="V32" s="120"/>
      <c r="W32" s="118"/>
      <c r="X32" s="119"/>
      <c r="Y32" s="119"/>
      <c r="Z32" s="119"/>
      <c r="AA32" s="120"/>
      <c r="AB32" s="118">
        <v>2</v>
      </c>
      <c r="AC32" s="119">
        <v>2</v>
      </c>
      <c r="AD32" s="119">
        <v>0</v>
      </c>
      <c r="AE32" s="119" t="s">
        <v>25</v>
      </c>
      <c r="AF32" s="120">
        <v>4</v>
      </c>
      <c r="AG32" s="16"/>
      <c r="AH32" s="24"/>
      <c r="AI32" s="24"/>
      <c r="AJ32" s="24"/>
      <c r="AK32" s="17"/>
      <c r="AL32" s="16"/>
      <c r="AM32" s="24"/>
      <c r="AN32" s="24"/>
      <c r="AO32" s="24"/>
      <c r="AP32" s="17"/>
      <c r="AQ32" s="8"/>
    </row>
    <row r="33" spans="1:43" ht="15" customHeight="1" x14ac:dyDescent="0.3">
      <c r="A33" s="49" t="s">
        <v>90</v>
      </c>
      <c r="B33" s="129" t="s">
        <v>91</v>
      </c>
      <c r="C33" s="93" t="s">
        <v>92</v>
      </c>
      <c r="D33" s="134" t="s">
        <v>34</v>
      </c>
      <c r="E33" s="118">
        <f t="shared" si="14"/>
        <v>2</v>
      </c>
      <c r="F33" s="119">
        <f t="shared" si="15"/>
        <v>2</v>
      </c>
      <c r="G33" s="120">
        <f t="shared" si="11"/>
        <v>4</v>
      </c>
      <c r="H33" s="135">
        <v>2</v>
      </c>
      <c r="I33" s="136">
        <v>2</v>
      </c>
      <c r="J33" s="136">
        <v>0</v>
      </c>
      <c r="K33" s="136" t="s">
        <v>25</v>
      </c>
      <c r="L33" s="137">
        <v>4</v>
      </c>
      <c r="M33" s="118"/>
      <c r="N33" s="119"/>
      <c r="O33" s="119"/>
      <c r="P33" s="119"/>
      <c r="Q33" s="120"/>
      <c r="R33" s="118"/>
      <c r="S33" s="119"/>
      <c r="T33" s="119"/>
      <c r="U33" s="119"/>
      <c r="V33" s="120"/>
      <c r="W33" s="118"/>
      <c r="X33" s="119"/>
      <c r="Y33" s="119"/>
      <c r="Z33" s="119"/>
      <c r="AA33" s="120"/>
      <c r="AB33" s="118"/>
      <c r="AC33" s="119"/>
      <c r="AD33" s="119"/>
      <c r="AE33" s="119"/>
      <c r="AF33" s="120"/>
      <c r="AG33" s="16"/>
      <c r="AH33" s="24"/>
      <c r="AI33" s="24"/>
      <c r="AJ33" s="24"/>
      <c r="AK33" s="17"/>
      <c r="AL33" s="16"/>
      <c r="AM33" s="24"/>
      <c r="AN33" s="24"/>
      <c r="AO33" s="24"/>
      <c r="AP33" s="17"/>
      <c r="AQ33" s="8"/>
    </row>
    <row r="34" spans="1:43" ht="15" customHeight="1" x14ac:dyDescent="0.3">
      <c r="A34" s="49" t="s">
        <v>93</v>
      </c>
      <c r="B34" s="129" t="s">
        <v>94</v>
      </c>
      <c r="C34" s="132" t="s">
        <v>95</v>
      </c>
      <c r="D34" s="133" t="s">
        <v>34</v>
      </c>
      <c r="E34" s="118">
        <f t="shared" si="14"/>
        <v>2</v>
      </c>
      <c r="F34" s="119">
        <f t="shared" si="15"/>
        <v>2</v>
      </c>
      <c r="G34" s="120">
        <f t="shared" si="11"/>
        <v>4</v>
      </c>
      <c r="H34" s="118"/>
      <c r="I34" s="119"/>
      <c r="J34" s="119"/>
      <c r="K34" s="119"/>
      <c r="L34" s="120"/>
      <c r="M34" s="118"/>
      <c r="N34" s="119"/>
      <c r="O34" s="119"/>
      <c r="P34" s="119"/>
      <c r="Q34" s="120"/>
      <c r="R34" s="118">
        <v>2</v>
      </c>
      <c r="S34" s="119">
        <v>2</v>
      </c>
      <c r="T34" s="119">
        <v>0</v>
      </c>
      <c r="U34" s="119" t="s">
        <v>29</v>
      </c>
      <c r="V34" s="120">
        <v>4</v>
      </c>
      <c r="W34" s="118"/>
      <c r="X34" s="119"/>
      <c r="Y34" s="119"/>
      <c r="Z34" s="119"/>
      <c r="AA34" s="120"/>
      <c r="AB34" s="118"/>
      <c r="AC34" s="119"/>
      <c r="AD34" s="119"/>
      <c r="AE34" s="119"/>
      <c r="AF34" s="120"/>
      <c r="AG34" s="16"/>
      <c r="AH34" s="24"/>
      <c r="AI34" s="24"/>
      <c r="AJ34" s="24"/>
      <c r="AK34" s="17"/>
      <c r="AL34" s="16"/>
      <c r="AM34" s="24"/>
      <c r="AN34" s="24"/>
      <c r="AO34" s="24"/>
      <c r="AP34" s="17"/>
      <c r="AQ34" s="8"/>
    </row>
    <row r="35" spans="1:43" ht="15" customHeight="1" x14ac:dyDescent="0.3">
      <c r="A35" s="51" t="s">
        <v>96</v>
      </c>
      <c r="B35" s="129" t="s">
        <v>97</v>
      </c>
      <c r="C35" s="132" t="s">
        <v>98</v>
      </c>
      <c r="D35" s="133" t="s">
        <v>34</v>
      </c>
      <c r="E35" s="118">
        <f t="shared" ref="E35" si="18">H35+M35+R35+W35+AB35+AG35+AL35</f>
        <v>1</v>
      </c>
      <c r="F35" s="119">
        <f t="shared" ref="F35" si="19">I35+J35+N35+O35+S35+T35+X35+Y35+AC35+AD35+AH35+AI35+AM35+AN35</f>
        <v>2</v>
      </c>
      <c r="G35" s="120">
        <f t="shared" ref="G35" si="20">L35+Q35+V35+AA35+AF35+AK35+AP35</f>
        <v>4</v>
      </c>
      <c r="H35" s="118"/>
      <c r="I35" s="119"/>
      <c r="J35" s="119"/>
      <c r="K35" s="119"/>
      <c r="L35" s="120"/>
      <c r="M35" s="118">
        <v>1</v>
      </c>
      <c r="N35" s="119">
        <v>0</v>
      </c>
      <c r="O35" s="119">
        <v>2</v>
      </c>
      <c r="P35" s="119" t="s">
        <v>29</v>
      </c>
      <c r="Q35" s="120">
        <v>4</v>
      </c>
      <c r="R35" s="118"/>
      <c r="S35" s="119"/>
      <c r="T35" s="119"/>
      <c r="U35" s="119"/>
      <c r="V35" s="120"/>
      <c r="W35" s="118"/>
      <c r="X35" s="119"/>
      <c r="Y35" s="119"/>
      <c r="Z35" s="119"/>
      <c r="AA35" s="120"/>
      <c r="AB35" s="118"/>
      <c r="AC35" s="119"/>
      <c r="AD35" s="119"/>
      <c r="AE35" s="119"/>
      <c r="AF35" s="120"/>
      <c r="AG35" s="16"/>
      <c r="AH35" s="24"/>
      <c r="AI35" s="24"/>
      <c r="AJ35" s="24"/>
      <c r="AK35" s="17"/>
      <c r="AL35" s="16"/>
      <c r="AM35" s="24"/>
      <c r="AN35" s="24"/>
      <c r="AO35" s="24"/>
      <c r="AP35" s="17"/>
      <c r="AQ35" s="8"/>
    </row>
    <row r="36" spans="1:43" ht="15" customHeight="1" x14ac:dyDescent="0.3">
      <c r="A36" s="49" t="s">
        <v>99</v>
      </c>
      <c r="B36" s="129" t="s">
        <v>100</v>
      </c>
      <c r="C36" s="132" t="s">
        <v>101</v>
      </c>
      <c r="D36" s="133"/>
      <c r="E36" s="118">
        <f t="shared" si="14"/>
        <v>1</v>
      </c>
      <c r="F36" s="119">
        <f t="shared" si="15"/>
        <v>3</v>
      </c>
      <c r="G36" s="120">
        <f t="shared" si="11"/>
        <v>5</v>
      </c>
      <c r="H36" s="118"/>
      <c r="I36" s="119"/>
      <c r="J36" s="119"/>
      <c r="K36" s="119"/>
      <c r="L36" s="120"/>
      <c r="M36" s="118"/>
      <c r="N36" s="119"/>
      <c r="O36" s="119"/>
      <c r="P36" s="119"/>
      <c r="Q36" s="120"/>
      <c r="R36" s="118"/>
      <c r="S36" s="119"/>
      <c r="T36" s="119"/>
      <c r="U36" s="119"/>
      <c r="V36" s="120"/>
      <c r="W36" s="118"/>
      <c r="X36" s="119"/>
      <c r="Y36" s="119"/>
      <c r="Z36" s="119"/>
      <c r="AA36" s="120"/>
      <c r="AB36" s="118">
        <v>1</v>
      </c>
      <c r="AC36" s="119">
        <v>3</v>
      </c>
      <c r="AD36" s="119">
        <v>0</v>
      </c>
      <c r="AE36" s="119" t="s">
        <v>25</v>
      </c>
      <c r="AF36" s="120">
        <v>5</v>
      </c>
      <c r="AG36" s="16"/>
      <c r="AH36" s="24"/>
      <c r="AI36" s="24"/>
      <c r="AJ36" s="24"/>
      <c r="AK36" s="17"/>
      <c r="AL36" s="16"/>
      <c r="AM36" s="24"/>
      <c r="AN36" s="24"/>
      <c r="AO36" s="24"/>
      <c r="AP36" s="17"/>
      <c r="AQ36" s="8"/>
    </row>
    <row r="37" spans="1:43" ht="15" customHeight="1" x14ac:dyDescent="0.3">
      <c r="A37" s="49" t="s">
        <v>102</v>
      </c>
      <c r="B37" s="129" t="s">
        <v>103</v>
      </c>
      <c r="C37" s="132" t="s">
        <v>104</v>
      </c>
      <c r="D37" s="133" t="s">
        <v>34</v>
      </c>
      <c r="E37" s="118">
        <f t="shared" si="14"/>
        <v>1</v>
      </c>
      <c r="F37" s="119">
        <f t="shared" si="15"/>
        <v>2</v>
      </c>
      <c r="G37" s="120">
        <f t="shared" si="11"/>
        <v>4</v>
      </c>
      <c r="H37" s="118"/>
      <c r="I37" s="119"/>
      <c r="J37" s="119"/>
      <c r="K37" s="119"/>
      <c r="L37" s="120"/>
      <c r="M37" s="118"/>
      <c r="N37" s="119"/>
      <c r="O37" s="119"/>
      <c r="P37" s="119"/>
      <c r="Q37" s="120"/>
      <c r="R37" s="118">
        <v>1</v>
      </c>
      <c r="S37" s="119">
        <v>2</v>
      </c>
      <c r="T37" s="119">
        <v>0</v>
      </c>
      <c r="U37" s="119" t="s">
        <v>25</v>
      </c>
      <c r="V37" s="120">
        <v>4</v>
      </c>
      <c r="W37" s="118"/>
      <c r="X37" s="119"/>
      <c r="Y37" s="119"/>
      <c r="Z37" s="119"/>
      <c r="AA37" s="120"/>
      <c r="AB37" s="118"/>
      <c r="AC37" s="119"/>
      <c r="AD37" s="119"/>
      <c r="AE37" s="119"/>
      <c r="AF37" s="120"/>
      <c r="AG37" s="16"/>
      <c r="AH37" s="24"/>
      <c r="AI37" s="24"/>
      <c r="AJ37" s="24"/>
      <c r="AK37" s="17"/>
      <c r="AL37" s="16"/>
      <c r="AM37" s="24"/>
      <c r="AN37" s="24"/>
      <c r="AO37" s="24"/>
      <c r="AP37" s="17"/>
      <c r="AQ37" s="8"/>
    </row>
    <row r="38" spans="1:43" ht="15" customHeight="1" x14ac:dyDescent="0.3">
      <c r="A38" s="51" t="s">
        <v>105</v>
      </c>
      <c r="B38" s="129" t="s">
        <v>106</v>
      </c>
      <c r="C38" s="114" t="s">
        <v>107</v>
      </c>
      <c r="D38" s="133" t="s">
        <v>34</v>
      </c>
      <c r="E38" s="118">
        <f t="shared" si="14"/>
        <v>2</v>
      </c>
      <c r="F38" s="119">
        <f t="shared" si="15"/>
        <v>1</v>
      </c>
      <c r="G38" s="120">
        <f t="shared" si="11"/>
        <v>4</v>
      </c>
      <c r="H38" s="118"/>
      <c r="I38" s="119"/>
      <c r="J38" s="119"/>
      <c r="K38" s="119"/>
      <c r="L38" s="120"/>
      <c r="M38" s="118"/>
      <c r="N38" s="119"/>
      <c r="O38" s="119"/>
      <c r="P38" s="119"/>
      <c r="Q38" s="120"/>
      <c r="R38" s="118"/>
      <c r="S38" s="119"/>
      <c r="T38" s="119"/>
      <c r="U38" s="119"/>
      <c r="V38" s="120"/>
      <c r="W38" s="118">
        <v>2</v>
      </c>
      <c r="X38" s="119">
        <v>1</v>
      </c>
      <c r="Y38" s="119">
        <v>0</v>
      </c>
      <c r="Z38" s="119" t="s">
        <v>25</v>
      </c>
      <c r="AA38" s="120">
        <v>4</v>
      </c>
      <c r="AB38" s="118"/>
      <c r="AC38" s="119"/>
      <c r="AD38" s="119"/>
      <c r="AE38" s="119"/>
      <c r="AF38" s="120"/>
      <c r="AG38" s="16"/>
      <c r="AH38" s="24"/>
      <c r="AI38" s="24"/>
      <c r="AJ38" s="24"/>
      <c r="AK38" s="17"/>
      <c r="AL38" s="16"/>
      <c r="AM38" s="24"/>
      <c r="AN38" s="24"/>
      <c r="AO38" s="24"/>
      <c r="AP38" s="17"/>
      <c r="AQ38" s="8" t="s">
        <v>86</v>
      </c>
    </row>
    <row r="39" spans="1:43" ht="15" customHeight="1" x14ac:dyDescent="0.3">
      <c r="A39" s="49" t="s">
        <v>108</v>
      </c>
      <c r="B39" s="129" t="s">
        <v>109</v>
      </c>
      <c r="C39" s="132" t="s">
        <v>110</v>
      </c>
      <c r="D39" s="133" t="s">
        <v>34</v>
      </c>
      <c r="E39" s="118">
        <f t="shared" si="14"/>
        <v>2</v>
      </c>
      <c r="F39" s="119">
        <f t="shared" si="15"/>
        <v>1</v>
      </c>
      <c r="G39" s="120">
        <f t="shared" si="11"/>
        <v>4</v>
      </c>
      <c r="H39" s="118"/>
      <c r="I39" s="119"/>
      <c r="J39" s="119"/>
      <c r="K39" s="119"/>
      <c r="L39" s="120"/>
      <c r="M39" s="118"/>
      <c r="N39" s="119"/>
      <c r="O39" s="119"/>
      <c r="P39" s="119"/>
      <c r="Q39" s="120"/>
      <c r="R39" s="118"/>
      <c r="S39" s="119"/>
      <c r="T39" s="119"/>
      <c r="U39" s="119"/>
      <c r="V39" s="120"/>
      <c r="W39" s="118">
        <v>2</v>
      </c>
      <c r="X39" s="119">
        <v>0</v>
      </c>
      <c r="Y39" s="119">
        <v>1</v>
      </c>
      <c r="Z39" s="119" t="s">
        <v>29</v>
      </c>
      <c r="AA39" s="120">
        <v>4</v>
      </c>
      <c r="AB39" s="118"/>
      <c r="AC39" s="119"/>
      <c r="AD39" s="119"/>
      <c r="AE39" s="119"/>
      <c r="AF39" s="120"/>
      <c r="AG39" s="16"/>
      <c r="AH39" s="24"/>
      <c r="AI39" s="24"/>
      <c r="AJ39" s="24"/>
      <c r="AK39" s="17"/>
      <c r="AL39" s="16"/>
      <c r="AM39" s="24"/>
      <c r="AN39" s="24"/>
      <c r="AO39" s="24"/>
      <c r="AP39" s="17"/>
      <c r="AQ39" s="8"/>
    </row>
    <row r="40" spans="1:43" ht="15" customHeight="1" x14ac:dyDescent="0.3">
      <c r="A40" s="49" t="s">
        <v>111</v>
      </c>
      <c r="B40" s="129" t="s">
        <v>112</v>
      </c>
      <c r="C40" s="132" t="s">
        <v>113</v>
      </c>
      <c r="D40" s="133" t="s">
        <v>34</v>
      </c>
      <c r="E40" s="118">
        <f t="shared" si="14"/>
        <v>2</v>
      </c>
      <c r="F40" s="119">
        <f t="shared" si="15"/>
        <v>2</v>
      </c>
      <c r="G40" s="120">
        <f t="shared" si="11"/>
        <v>5</v>
      </c>
      <c r="H40" s="118"/>
      <c r="I40" s="119"/>
      <c r="J40" s="119"/>
      <c r="K40" s="119"/>
      <c r="L40" s="120"/>
      <c r="M40" s="118"/>
      <c r="N40" s="119"/>
      <c r="O40" s="119"/>
      <c r="P40" s="119"/>
      <c r="Q40" s="120"/>
      <c r="R40" s="118"/>
      <c r="S40" s="119"/>
      <c r="T40" s="119"/>
      <c r="U40" s="119"/>
      <c r="V40" s="120"/>
      <c r="W40" s="118">
        <v>2</v>
      </c>
      <c r="X40" s="119">
        <v>0</v>
      </c>
      <c r="Y40" s="119">
        <v>2</v>
      </c>
      <c r="Z40" s="119" t="s">
        <v>29</v>
      </c>
      <c r="AA40" s="120">
        <v>5</v>
      </c>
      <c r="AB40" s="118"/>
      <c r="AC40" s="119"/>
      <c r="AD40" s="119"/>
      <c r="AE40" s="119"/>
      <c r="AF40" s="120"/>
      <c r="AG40" s="16"/>
      <c r="AH40" s="24"/>
      <c r="AI40" s="24"/>
      <c r="AJ40" s="24"/>
      <c r="AK40" s="17"/>
      <c r="AL40" s="16"/>
      <c r="AM40" s="24"/>
      <c r="AN40" s="24"/>
      <c r="AO40" s="24"/>
      <c r="AP40" s="17"/>
      <c r="AQ40" s="8"/>
    </row>
    <row r="41" spans="1:43" ht="15" customHeight="1" x14ac:dyDescent="0.3">
      <c r="A41" s="51" t="s">
        <v>114</v>
      </c>
      <c r="B41" s="129" t="s">
        <v>115</v>
      </c>
      <c r="C41" s="132" t="s">
        <v>116</v>
      </c>
      <c r="D41" s="133" t="s">
        <v>34</v>
      </c>
      <c r="E41" s="118">
        <f t="shared" si="14"/>
        <v>1</v>
      </c>
      <c r="F41" s="119">
        <f t="shared" si="15"/>
        <v>2</v>
      </c>
      <c r="G41" s="120">
        <f t="shared" si="11"/>
        <v>4</v>
      </c>
      <c r="H41" s="118"/>
      <c r="I41" s="119"/>
      <c r="J41" s="119"/>
      <c r="K41" s="119"/>
      <c r="L41" s="120"/>
      <c r="M41" s="118"/>
      <c r="N41" s="119"/>
      <c r="O41" s="119"/>
      <c r="P41" s="119"/>
      <c r="Q41" s="120"/>
      <c r="R41" s="118"/>
      <c r="S41" s="119"/>
      <c r="T41" s="119"/>
      <c r="U41" s="119"/>
      <c r="V41" s="120"/>
      <c r="W41" s="118"/>
      <c r="X41" s="119"/>
      <c r="Y41" s="119"/>
      <c r="Z41" s="119"/>
      <c r="AA41" s="120"/>
      <c r="AB41" s="118"/>
      <c r="AC41" s="119"/>
      <c r="AD41" s="119"/>
      <c r="AE41" s="119"/>
      <c r="AF41" s="120"/>
      <c r="AG41" s="16">
        <v>1</v>
      </c>
      <c r="AH41" s="24">
        <v>2</v>
      </c>
      <c r="AI41" s="24">
        <v>0</v>
      </c>
      <c r="AJ41" s="24" t="s">
        <v>29</v>
      </c>
      <c r="AK41" s="17">
        <v>4</v>
      </c>
      <c r="AL41" s="16"/>
      <c r="AM41" s="24"/>
      <c r="AN41" s="24"/>
      <c r="AO41" s="24"/>
      <c r="AP41" s="17"/>
      <c r="AQ41" s="8"/>
    </row>
    <row r="42" spans="1:43" ht="15" customHeight="1" x14ac:dyDescent="0.35">
      <c r="A42" s="49" t="s">
        <v>117</v>
      </c>
      <c r="B42" s="145" t="s">
        <v>118</v>
      </c>
      <c r="C42" s="92" t="s">
        <v>119</v>
      </c>
      <c r="D42" s="43"/>
      <c r="E42" s="16">
        <f t="shared" si="14"/>
        <v>2</v>
      </c>
      <c r="F42" s="24">
        <f t="shared" si="15"/>
        <v>2</v>
      </c>
      <c r="G42" s="17">
        <f t="shared" si="11"/>
        <v>4</v>
      </c>
      <c r="H42" s="16"/>
      <c r="I42" s="24"/>
      <c r="J42" s="24"/>
      <c r="K42" s="24"/>
      <c r="L42" s="17"/>
      <c r="M42" s="16">
        <v>2</v>
      </c>
      <c r="N42" s="24">
        <v>2</v>
      </c>
      <c r="O42" s="24">
        <v>0</v>
      </c>
      <c r="P42" s="24" t="s">
        <v>25</v>
      </c>
      <c r="Q42" s="17">
        <v>4</v>
      </c>
      <c r="R42" s="16"/>
      <c r="S42" s="24"/>
      <c r="T42" s="24"/>
      <c r="U42" s="24"/>
      <c r="V42" s="17"/>
      <c r="W42" s="118"/>
      <c r="X42" s="119"/>
      <c r="Y42" s="119"/>
      <c r="Z42" s="119"/>
      <c r="AA42" s="120"/>
      <c r="AB42" s="118"/>
      <c r="AC42" s="119"/>
      <c r="AD42" s="119"/>
      <c r="AE42" s="119"/>
      <c r="AF42" s="120"/>
      <c r="AG42" s="16"/>
      <c r="AH42" s="24"/>
      <c r="AI42" s="24"/>
      <c r="AJ42" s="24"/>
      <c r="AK42" s="17"/>
      <c r="AL42" s="16"/>
      <c r="AM42" s="24"/>
      <c r="AN42" s="24"/>
      <c r="AO42" s="24"/>
      <c r="AP42" s="17"/>
      <c r="AQ42" s="8"/>
    </row>
    <row r="43" spans="1:43" ht="15" customHeight="1" x14ac:dyDescent="0.3">
      <c r="A43" s="49" t="s">
        <v>120</v>
      </c>
      <c r="B43" s="94" t="s">
        <v>121</v>
      </c>
      <c r="C43" s="7" t="s">
        <v>122</v>
      </c>
      <c r="D43" s="43"/>
      <c r="E43" s="16">
        <f t="shared" si="14"/>
        <v>1</v>
      </c>
      <c r="F43" s="24">
        <f t="shared" si="15"/>
        <v>2</v>
      </c>
      <c r="G43" s="17">
        <f t="shared" si="11"/>
        <v>4</v>
      </c>
      <c r="H43" s="16"/>
      <c r="I43" s="24"/>
      <c r="J43" s="24"/>
      <c r="K43" s="24"/>
      <c r="L43" s="17"/>
      <c r="M43" s="16"/>
      <c r="N43" s="24"/>
      <c r="O43" s="24"/>
      <c r="P43" s="24"/>
      <c r="Q43" s="17"/>
      <c r="R43" s="16"/>
      <c r="S43" s="24"/>
      <c r="T43" s="24"/>
      <c r="U43" s="24"/>
      <c r="V43" s="17"/>
      <c r="W43" s="16"/>
      <c r="X43" s="24"/>
      <c r="Y43" s="24"/>
      <c r="Z43" s="24"/>
      <c r="AA43" s="17"/>
      <c r="AB43" s="16"/>
      <c r="AC43" s="24"/>
      <c r="AD43" s="24"/>
      <c r="AE43" s="24"/>
      <c r="AF43" s="17"/>
      <c r="AG43" s="16">
        <v>1</v>
      </c>
      <c r="AH43" s="24">
        <v>0</v>
      </c>
      <c r="AI43" s="24">
        <v>2</v>
      </c>
      <c r="AJ43" s="24" t="s">
        <v>29</v>
      </c>
      <c r="AK43" s="17">
        <v>4</v>
      </c>
      <c r="AL43" s="16"/>
      <c r="AM43" s="24"/>
      <c r="AN43" s="24"/>
      <c r="AO43" s="24"/>
      <c r="AP43" s="17"/>
      <c r="AQ43" s="8" t="s">
        <v>123</v>
      </c>
    </row>
    <row r="44" spans="1:43" ht="15" customHeight="1" thickBot="1" x14ac:dyDescent="0.35">
      <c r="A44" s="49" t="s">
        <v>124</v>
      </c>
      <c r="B44" s="94" t="s">
        <v>125</v>
      </c>
      <c r="C44" s="7" t="s">
        <v>126</v>
      </c>
      <c r="D44" s="43" t="s">
        <v>34</v>
      </c>
      <c r="E44" s="16">
        <f t="shared" si="14"/>
        <v>2</v>
      </c>
      <c r="F44" s="24">
        <f t="shared" si="15"/>
        <v>2</v>
      </c>
      <c r="G44" s="17">
        <f t="shared" si="11"/>
        <v>4</v>
      </c>
      <c r="H44" s="16"/>
      <c r="I44" s="24"/>
      <c r="J44" s="24"/>
      <c r="K44" s="24"/>
      <c r="L44" s="17"/>
      <c r="M44" s="16"/>
      <c r="N44" s="24"/>
      <c r="O44" s="24"/>
      <c r="P44" s="24"/>
      <c r="Q44" s="17"/>
      <c r="R44" s="16"/>
      <c r="S44" s="24"/>
      <c r="T44" s="24"/>
      <c r="U44" s="24"/>
      <c r="V44" s="17"/>
      <c r="W44" s="16"/>
      <c r="X44" s="24"/>
      <c r="Y44" s="24"/>
      <c r="Z44" s="24"/>
      <c r="AA44" s="17"/>
      <c r="AB44" s="16"/>
      <c r="AC44" s="24"/>
      <c r="AD44" s="24"/>
      <c r="AE44" s="24"/>
      <c r="AF44" s="17"/>
      <c r="AG44" s="16"/>
      <c r="AH44" s="24"/>
      <c r="AI44" s="24"/>
      <c r="AJ44" s="24"/>
      <c r="AK44" s="17"/>
      <c r="AL44" s="16">
        <v>2</v>
      </c>
      <c r="AM44" s="24">
        <v>2</v>
      </c>
      <c r="AN44" s="24">
        <v>0</v>
      </c>
      <c r="AO44" s="24" t="s">
        <v>29</v>
      </c>
      <c r="AP44" s="17">
        <v>4</v>
      </c>
      <c r="AQ44" s="8"/>
    </row>
    <row r="45" spans="1:43" ht="15" customHeight="1" thickBot="1" x14ac:dyDescent="0.4">
      <c r="A45" s="162" t="s">
        <v>127</v>
      </c>
      <c r="B45" s="163"/>
      <c r="C45" s="164"/>
      <c r="D45" s="63"/>
      <c r="E45" s="64">
        <f t="shared" ref="E45:AP45" si="21">E54</f>
        <v>5</v>
      </c>
      <c r="F45" s="65">
        <f t="shared" si="21"/>
        <v>14</v>
      </c>
      <c r="G45" s="66">
        <f t="shared" si="21"/>
        <v>40</v>
      </c>
      <c r="H45" s="64">
        <f t="shared" si="21"/>
        <v>0</v>
      </c>
      <c r="I45" s="65">
        <f t="shared" si="21"/>
        <v>0</v>
      </c>
      <c r="J45" s="65">
        <f t="shared" si="21"/>
        <v>0</v>
      </c>
      <c r="K45" s="65">
        <f t="shared" si="21"/>
        <v>0</v>
      </c>
      <c r="L45" s="66">
        <f t="shared" si="21"/>
        <v>0</v>
      </c>
      <c r="M45" s="64">
        <f t="shared" si="21"/>
        <v>0</v>
      </c>
      <c r="N45" s="65">
        <f t="shared" si="21"/>
        <v>0</v>
      </c>
      <c r="O45" s="65">
        <f t="shared" si="21"/>
        <v>0</v>
      </c>
      <c r="P45" s="65">
        <f t="shared" si="21"/>
        <v>0</v>
      </c>
      <c r="Q45" s="66">
        <f t="shared" si="21"/>
        <v>0</v>
      </c>
      <c r="R45" s="64">
        <f t="shared" si="21"/>
        <v>0</v>
      </c>
      <c r="S45" s="65">
        <f t="shared" si="21"/>
        <v>0</v>
      </c>
      <c r="T45" s="65">
        <f t="shared" si="21"/>
        <v>0</v>
      </c>
      <c r="U45" s="65">
        <f t="shared" si="21"/>
        <v>0</v>
      </c>
      <c r="V45" s="66">
        <f t="shared" si="21"/>
        <v>0</v>
      </c>
      <c r="W45" s="64">
        <f t="shared" si="21"/>
        <v>0</v>
      </c>
      <c r="X45" s="65">
        <f t="shared" si="21"/>
        <v>0</v>
      </c>
      <c r="Y45" s="65">
        <f t="shared" si="21"/>
        <v>0</v>
      </c>
      <c r="Z45" s="65">
        <f t="shared" si="21"/>
        <v>0</v>
      </c>
      <c r="AA45" s="66">
        <f t="shared" si="21"/>
        <v>0</v>
      </c>
      <c r="AB45" s="64">
        <f t="shared" si="21"/>
        <v>0</v>
      </c>
      <c r="AC45" s="65">
        <f t="shared" si="21"/>
        <v>0</v>
      </c>
      <c r="AD45" s="65">
        <f t="shared" si="21"/>
        <v>0</v>
      </c>
      <c r="AE45" s="65">
        <f t="shared" si="21"/>
        <v>0</v>
      </c>
      <c r="AF45" s="66">
        <f t="shared" si="21"/>
        <v>0</v>
      </c>
      <c r="AG45" s="64">
        <f t="shared" si="21"/>
        <v>3</v>
      </c>
      <c r="AH45" s="65">
        <f t="shared" si="21"/>
        <v>2</v>
      </c>
      <c r="AI45" s="65">
        <f t="shared" si="21"/>
        <v>6</v>
      </c>
      <c r="AJ45" s="65">
        <f t="shared" si="21"/>
        <v>4</v>
      </c>
      <c r="AK45" s="66">
        <f t="shared" si="21"/>
        <v>16</v>
      </c>
      <c r="AL45" s="64">
        <f t="shared" si="21"/>
        <v>2</v>
      </c>
      <c r="AM45" s="65">
        <f t="shared" si="21"/>
        <v>2</v>
      </c>
      <c r="AN45" s="65">
        <f t="shared" si="21"/>
        <v>4</v>
      </c>
      <c r="AO45" s="65">
        <f t="shared" si="21"/>
        <v>3</v>
      </c>
      <c r="AP45" s="66">
        <f t="shared" si="21"/>
        <v>24</v>
      </c>
      <c r="AQ45" s="89"/>
    </row>
    <row r="46" spans="1:43" ht="15" customHeight="1" thickBot="1" x14ac:dyDescent="0.4">
      <c r="A46" s="54"/>
      <c r="B46" s="169" t="s">
        <v>227</v>
      </c>
      <c r="C46" s="170"/>
      <c r="D46" s="55"/>
      <c r="E46" s="56">
        <f t="shared" ref="E46:AP46" si="22">SUM(E47:E53)</f>
        <v>6</v>
      </c>
      <c r="F46" s="57">
        <f t="shared" si="22"/>
        <v>15</v>
      </c>
      <c r="G46" s="58">
        <f t="shared" si="22"/>
        <v>40</v>
      </c>
      <c r="H46" s="56">
        <f t="shared" si="22"/>
        <v>0</v>
      </c>
      <c r="I46" s="57">
        <f t="shared" si="22"/>
        <v>0</v>
      </c>
      <c r="J46" s="57">
        <f t="shared" si="22"/>
        <v>0</v>
      </c>
      <c r="K46" s="57">
        <f>COUNTA(K47:K53)</f>
        <v>0</v>
      </c>
      <c r="L46" s="58">
        <f t="shared" si="22"/>
        <v>0</v>
      </c>
      <c r="M46" s="56">
        <f t="shared" si="22"/>
        <v>0</v>
      </c>
      <c r="N46" s="57">
        <f t="shared" si="22"/>
        <v>0</v>
      </c>
      <c r="O46" s="57">
        <f t="shared" si="22"/>
        <v>0</v>
      </c>
      <c r="P46" s="57">
        <f>COUNTA(P47:P53)</f>
        <v>0</v>
      </c>
      <c r="Q46" s="58">
        <f t="shared" si="22"/>
        <v>0</v>
      </c>
      <c r="R46" s="56">
        <f t="shared" si="22"/>
        <v>0</v>
      </c>
      <c r="S46" s="57">
        <f t="shared" si="22"/>
        <v>0</v>
      </c>
      <c r="T46" s="57">
        <f t="shared" si="22"/>
        <v>0</v>
      </c>
      <c r="U46" s="57">
        <f>COUNTA(U47:U53)</f>
        <v>0</v>
      </c>
      <c r="V46" s="58">
        <f t="shared" si="22"/>
        <v>0</v>
      </c>
      <c r="W46" s="56">
        <f t="shared" si="22"/>
        <v>0</v>
      </c>
      <c r="X46" s="57">
        <f t="shared" si="22"/>
        <v>0</v>
      </c>
      <c r="Y46" s="57">
        <f t="shared" si="22"/>
        <v>0</v>
      </c>
      <c r="Z46" s="57">
        <f>COUNTA(Z47:Z53)</f>
        <v>0</v>
      </c>
      <c r="AA46" s="58">
        <f t="shared" si="22"/>
        <v>0</v>
      </c>
      <c r="AB46" s="56">
        <f t="shared" si="22"/>
        <v>0</v>
      </c>
      <c r="AC46" s="57">
        <f t="shared" si="22"/>
        <v>0</v>
      </c>
      <c r="AD46" s="57">
        <f t="shared" si="22"/>
        <v>0</v>
      </c>
      <c r="AE46" s="57">
        <f>COUNTA(AE47:AE53)</f>
        <v>0</v>
      </c>
      <c r="AF46" s="58">
        <f t="shared" si="22"/>
        <v>0</v>
      </c>
      <c r="AG46" s="56">
        <f t="shared" si="22"/>
        <v>5</v>
      </c>
      <c r="AH46" s="57">
        <f t="shared" si="22"/>
        <v>7</v>
      </c>
      <c r="AI46" s="57">
        <f t="shared" si="22"/>
        <v>2</v>
      </c>
      <c r="AJ46" s="57">
        <f>COUNTA(AJ47:AJ53)</f>
        <v>4</v>
      </c>
      <c r="AK46" s="58">
        <f t="shared" si="22"/>
        <v>17</v>
      </c>
      <c r="AL46" s="56">
        <f t="shared" si="22"/>
        <v>1</v>
      </c>
      <c r="AM46" s="57">
        <f t="shared" si="22"/>
        <v>2</v>
      </c>
      <c r="AN46" s="57">
        <f t="shared" si="22"/>
        <v>4</v>
      </c>
      <c r="AO46" s="57">
        <f>COUNTA(AO47:AO53)</f>
        <v>3</v>
      </c>
      <c r="AP46" s="58">
        <f t="shared" si="22"/>
        <v>23</v>
      </c>
      <c r="AQ46" s="59"/>
    </row>
    <row r="47" spans="1:43" s="122" customFormat="1" ht="15" customHeight="1" x14ac:dyDescent="0.3">
      <c r="A47" s="113" t="s">
        <v>128</v>
      </c>
      <c r="B47" s="128" t="s">
        <v>234</v>
      </c>
      <c r="C47" s="114" t="s">
        <v>228</v>
      </c>
      <c r="D47" s="43" t="s">
        <v>34</v>
      </c>
      <c r="E47" s="115">
        <f>H47+M47+R47+W47+AB47+AG47+AL47</f>
        <v>2</v>
      </c>
      <c r="F47" s="116">
        <f>I47+J47+N47+O47+S47+T47+X47+Y47+AC47+AD47+AH47+AI47+AM47+AN47</f>
        <v>2</v>
      </c>
      <c r="G47" s="117">
        <f t="shared" ref="G47:G53" si="23">L47+Q47+V47+AA47+AF47+AK47+AP47</f>
        <v>4</v>
      </c>
      <c r="H47" s="118"/>
      <c r="I47" s="119"/>
      <c r="J47" s="119"/>
      <c r="K47" s="119"/>
      <c r="L47" s="120"/>
      <c r="M47" s="118"/>
      <c r="N47" s="119"/>
      <c r="O47" s="119"/>
      <c r="P47" s="119"/>
      <c r="Q47" s="120"/>
      <c r="R47" s="118"/>
      <c r="S47" s="119"/>
      <c r="T47" s="119"/>
      <c r="U47" s="119"/>
      <c r="V47" s="120"/>
      <c r="W47" s="118"/>
      <c r="X47" s="119"/>
      <c r="Y47" s="119"/>
      <c r="Z47" s="119"/>
      <c r="AA47" s="120"/>
      <c r="AB47" s="118"/>
      <c r="AC47" s="119"/>
      <c r="AD47" s="119"/>
      <c r="AE47" s="119"/>
      <c r="AF47" s="120"/>
      <c r="AG47" s="118">
        <v>2</v>
      </c>
      <c r="AH47" s="119">
        <v>2</v>
      </c>
      <c r="AI47" s="119">
        <v>0</v>
      </c>
      <c r="AJ47" s="119" t="s">
        <v>25</v>
      </c>
      <c r="AK47" s="120">
        <v>4</v>
      </c>
      <c r="AL47" s="118"/>
      <c r="AM47" s="119"/>
      <c r="AN47" s="119"/>
      <c r="AO47" s="119"/>
      <c r="AP47" s="120"/>
      <c r="AQ47" s="121"/>
    </row>
    <row r="48" spans="1:43" s="122" customFormat="1" ht="15" customHeight="1" x14ac:dyDescent="0.3">
      <c r="A48" s="113" t="s">
        <v>129</v>
      </c>
      <c r="B48" s="129" t="s">
        <v>235</v>
      </c>
      <c r="C48" s="114" t="s">
        <v>229</v>
      </c>
      <c r="D48" s="43" t="s">
        <v>34</v>
      </c>
      <c r="E48" s="118">
        <f t="shared" ref="E48:E52" si="24">H48+M48+R48+W48+AB48+AG48+AL48</f>
        <v>2</v>
      </c>
      <c r="F48" s="119">
        <f t="shared" ref="F48:F52" si="25">I48+J48+N48+O48+S48+T48+X48+Y48+AC48+AD48+AH48+AI48+AM48+AN48</f>
        <v>3</v>
      </c>
      <c r="G48" s="120">
        <f t="shared" si="23"/>
        <v>5</v>
      </c>
      <c r="H48" s="118"/>
      <c r="I48" s="119"/>
      <c r="J48" s="119"/>
      <c r="K48" s="119"/>
      <c r="L48" s="120"/>
      <c r="M48" s="118"/>
      <c r="N48" s="119"/>
      <c r="O48" s="119"/>
      <c r="P48" s="119"/>
      <c r="Q48" s="120"/>
      <c r="R48" s="118"/>
      <c r="S48" s="119"/>
      <c r="T48" s="119"/>
      <c r="U48" s="119"/>
      <c r="V48" s="120"/>
      <c r="W48" s="118"/>
      <c r="X48" s="119"/>
      <c r="Y48" s="119"/>
      <c r="Z48" s="119"/>
      <c r="AA48" s="120"/>
      <c r="AB48" s="118"/>
      <c r="AC48" s="119"/>
      <c r="AD48" s="119"/>
      <c r="AE48" s="119"/>
      <c r="AF48" s="120"/>
      <c r="AG48" s="118">
        <v>2</v>
      </c>
      <c r="AH48" s="119">
        <v>3</v>
      </c>
      <c r="AI48" s="119">
        <v>0</v>
      </c>
      <c r="AJ48" s="119" t="s">
        <v>29</v>
      </c>
      <c r="AK48" s="120">
        <v>5</v>
      </c>
      <c r="AL48" s="118"/>
      <c r="AM48" s="119"/>
      <c r="AN48" s="119"/>
      <c r="AO48" s="119"/>
      <c r="AP48" s="120"/>
      <c r="AQ48" s="121"/>
    </row>
    <row r="49" spans="1:43" s="122" customFormat="1" ht="15" customHeight="1" x14ac:dyDescent="0.3">
      <c r="A49" s="113" t="s">
        <v>130</v>
      </c>
      <c r="B49" s="129" t="s">
        <v>236</v>
      </c>
      <c r="C49" s="114" t="s">
        <v>230</v>
      </c>
      <c r="D49" s="43" t="s">
        <v>34</v>
      </c>
      <c r="E49" s="118">
        <f t="shared" si="24"/>
        <v>1</v>
      </c>
      <c r="F49" s="119">
        <f t="shared" si="25"/>
        <v>2</v>
      </c>
      <c r="G49" s="120">
        <f t="shared" si="23"/>
        <v>4</v>
      </c>
      <c r="H49" s="118"/>
      <c r="I49" s="119"/>
      <c r="J49" s="119"/>
      <c r="K49" s="119"/>
      <c r="L49" s="120"/>
      <c r="M49" s="118"/>
      <c r="N49" s="119"/>
      <c r="O49" s="119"/>
      <c r="P49" s="119"/>
      <c r="Q49" s="120"/>
      <c r="R49" s="118"/>
      <c r="S49" s="119"/>
      <c r="T49" s="119"/>
      <c r="U49" s="119"/>
      <c r="V49" s="120"/>
      <c r="W49" s="118"/>
      <c r="X49" s="119"/>
      <c r="Y49" s="119"/>
      <c r="Z49" s="119"/>
      <c r="AA49" s="120"/>
      <c r="AB49" s="118"/>
      <c r="AC49" s="119"/>
      <c r="AD49" s="119"/>
      <c r="AE49" s="119"/>
      <c r="AF49" s="120"/>
      <c r="AG49" s="118">
        <v>1</v>
      </c>
      <c r="AH49" s="119">
        <v>2</v>
      </c>
      <c r="AI49" s="119">
        <v>0</v>
      </c>
      <c r="AJ49" s="119" t="s">
        <v>25</v>
      </c>
      <c r="AK49" s="120">
        <v>4</v>
      </c>
      <c r="AL49" s="118"/>
      <c r="AM49" s="119"/>
      <c r="AN49" s="119"/>
      <c r="AO49" s="119"/>
      <c r="AP49" s="120"/>
      <c r="AQ49" s="121"/>
    </row>
    <row r="50" spans="1:43" s="122" customFormat="1" ht="15" customHeight="1" x14ac:dyDescent="0.3">
      <c r="A50" s="113" t="s">
        <v>132</v>
      </c>
      <c r="B50" s="129" t="s">
        <v>237</v>
      </c>
      <c r="C50" s="114" t="s">
        <v>231</v>
      </c>
      <c r="D50" s="43" t="s">
        <v>34</v>
      </c>
      <c r="E50" s="118">
        <f t="shared" si="24"/>
        <v>1</v>
      </c>
      <c r="F50" s="119">
        <f t="shared" si="25"/>
        <v>2</v>
      </c>
      <c r="G50" s="120">
        <f t="shared" si="23"/>
        <v>4</v>
      </c>
      <c r="H50" s="124"/>
      <c r="I50" s="125"/>
      <c r="J50" s="125"/>
      <c r="K50" s="125"/>
      <c r="L50" s="126"/>
      <c r="M50" s="124"/>
      <c r="N50" s="125"/>
      <c r="O50" s="125"/>
      <c r="P50" s="125"/>
      <c r="Q50" s="126"/>
      <c r="R50" s="124"/>
      <c r="S50" s="125"/>
      <c r="T50" s="125"/>
      <c r="U50" s="125"/>
      <c r="V50" s="126"/>
      <c r="W50" s="124"/>
      <c r="X50" s="125"/>
      <c r="Y50" s="125"/>
      <c r="Z50" s="125"/>
      <c r="AA50" s="126"/>
      <c r="AB50" s="124"/>
      <c r="AC50" s="125"/>
      <c r="AD50" s="125"/>
      <c r="AE50" s="125"/>
      <c r="AF50" s="126"/>
      <c r="AG50" s="124"/>
      <c r="AH50" s="125"/>
      <c r="AI50" s="125"/>
      <c r="AJ50" s="125"/>
      <c r="AK50" s="126"/>
      <c r="AL50" s="124">
        <v>1</v>
      </c>
      <c r="AM50" s="125">
        <v>2</v>
      </c>
      <c r="AN50" s="125">
        <v>0</v>
      </c>
      <c r="AO50" s="125" t="s">
        <v>29</v>
      </c>
      <c r="AP50" s="126">
        <v>4</v>
      </c>
      <c r="AQ50" s="127"/>
    </row>
    <row r="51" spans="1:43" s="122" customFormat="1" ht="15" customHeight="1" x14ac:dyDescent="0.3">
      <c r="A51" s="113" t="s">
        <v>135</v>
      </c>
      <c r="B51" s="129" t="s">
        <v>238</v>
      </c>
      <c r="C51" s="114" t="s">
        <v>232</v>
      </c>
      <c r="D51" s="123"/>
      <c r="E51" s="118">
        <f t="shared" si="24"/>
        <v>0</v>
      </c>
      <c r="F51" s="119">
        <f t="shared" si="25"/>
        <v>2</v>
      </c>
      <c r="G51" s="120">
        <f t="shared" si="23"/>
        <v>4</v>
      </c>
      <c r="H51" s="124"/>
      <c r="I51" s="125"/>
      <c r="J51" s="125"/>
      <c r="K51" s="125"/>
      <c r="L51" s="126"/>
      <c r="M51" s="124"/>
      <c r="N51" s="125"/>
      <c r="O51" s="125"/>
      <c r="P51" s="125"/>
      <c r="Q51" s="126"/>
      <c r="R51" s="124"/>
      <c r="S51" s="125"/>
      <c r="T51" s="125"/>
      <c r="U51" s="125"/>
      <c r="V51" s="126"/>
      <c r="W51" s="124"/>
      <c r="X51" s="125"/>
      <c r="Y51" s="125"/>
      <c r="Z51" s="125"/>
      <c r="AA51" s="126"/>
      <c r="AB51" s="124"/>
      <c r="AC51" s="125"/>
      <c r="AD51" s="125"/>
      <c r="AE51" s="125"/>
      <c r="AF51" s="126"/>
      <c r="AG51" s="118"/>
      <c r="AH51" s="119"/>
      <c r="AI51" s="119"/>
      <c r="AJ51" s="119"/>
      <c r="AK51" s="120"/>
      <c r="AL51" s="124">
        <v>0</v>
      </c>
      <c r="AM51" s="125">
        <v>0</v>
      </c>
      <c r="AN51" s="125">
        <v>2</v>
      </c>
      <c r="AO51" s="125" t="s">
        <v>29</v>
      </c>
      <c r="AP51" s="126">
        <v>4</v>
      </c>
      <c r="AQ51" s="127"/>
    </row>
    <row r="52" spans="1:43" ht="15" customHeight="1" x14ac:dyDescent="0.3">
      <c r="A52" s="49" t="s">
        <v>136</v>
      </c>
      <c r="B52" s="94" t="s">
        <v>137</v>
      </c>
      <c r="C52" s="11" t="s">
        <v>138</v>
      </c>
      <c r="D52" s="43"/>
      <c r="E52" s="16">
        <f t="shared" si="24"/>
        <v>0</v>
      </c>
      <c r="F52" s="24">
        <f t="shared" si="25"/>
        <v>2</v>
      </c>
      <c r="G52" s="17">
        <f t="shared" si="23"/>
        <v>4</v>
      </c>
      <c r="H52" s="16"/>
      <c r="I52" s="24"/>
      <c r="J52" s="24"/>
      <c r="K52" s="24"/>
      <c r="L52" s="17"/>
      <c r="M52" s="16"/>
      <c r="N52" s="24"/>
      <c r="O52" s="24"/>
      <c r="P52" s="24"/>
      <c r="Q52" s="17"/>
      <c r="R52" s="16"/>
      <c r="S52" s="24"/>
      <c r="T52" s="24"/>
      <c r="U52" s="24"/>
      <c r="V52" s="17"/>
      <c r="W52" s="16"/>
      <c r="X52" s="24"/>
      <c r="Y52" s="24"/>
      <c r="Z52" s="24"/>
      <c r="AA52" s="17"/>
      <c r="AB52" s="16"/>
      <c r="AC52" s="24"/>
      <c r="AD52" s="24"/>
      <c r="AE52" s="24"/>
      <c r="AF52" s="17"/>
      <c r="AG52" s="16">
        <v>0</v>
      </c>
      <c r="AH52" s="24">
        <v>0</v>
      </c>
      <c r="AI52" s="24">
        <v>2</v>
      </c>
      <c r="AJ52" s="24" t="s">
        <v>29</v>
      </c>
      <c r="AK52" s="17">
        <v>4</v>
      </c>
      <c r="AL52" s="16"/>
      <c r="AM52" s="24"/>
      <c r="AN52" s="24"/>
      <c r="AO52" s="24"/>
      <c r="AP52" s="17"/>
      <c r="AQ52" s="41" t="s">
        <v>239</v>
      </c>
    </row>
    <row r="53" spans="1:43" ht="15" customHeight="1" x14ac:dyDescent="0.3">
      <c r="A53" s="49" t="s">
        <v>139</v>
      </c>
      <c r="B53" s="94" t="s">
        <v>140</v>
      </c>
      <c r="C53" s="11" t="s">
        <v>141</v>
      </c>
      <c r="D53" s="43"/>
      <c r="E53" s="16">
        <f t="shared" ref="E53" si="26">H53+M53+R53+W53+AB53+AG53+AL53</f>
        <v>0</v>
      </c>
      <c r="F53" s="24">
        <f t="shared" ref="F53" si="27">I53+J53+N53+O53+S53+T53+X53+Y53+AC53+AD53+AH53+AI53+AM53+AN53</f>
        <v>2</v>
      </c>
      <c r="G53" s="17">
        <f t="shared" si="23"/>
        <v>15</v>
      </c>
      <c r="H53" s="16"/>
      <c r="I53" s="24"/>
      <c r="J53" s="24"/>
      <c r="K53" s="24"/>
      <c r="L53" s="17"/>
      <c r="M53" s="16"/>
      <c r="N53" s="24"/>
      <c r="O53" s="24"/>
      <c r="P53" s="24"/>
      <c r="Q53" s="17"/>
      <c r="R53" s="16"/>
      <c r="S53" s="24"/>
      <c r="T53" s="24"/>
      <c r="U53" s="24"/>
      <c r="V53" s="17"/>
      <c r="W53" s="16"/>
      <c r="X53" s="24"/>
      <c r="Y53" s="24"/>
      <c r="Z53" s="24"/>
      <c r="AA53" s="17"/>
      <c r="AB53" s="16"/>
      <c r="AC53" s="24"/>
      <c r="AD53" s="24"/>
      <c r="AE53" s="24"/>
      <c r="AF53" s="17"/>
      <c r="AG53" s="16"/>
      <c r="AH53" s="24"/>
      <c r="AI53" s="24"/>
      <c r="AJ53" s="24"/>
      <c r="AK53" s="17"/>
      <c r="AL53" s="16">
        <v>0</v>
      </c>
      <c r="AM53" s="24">
        <v>0</v>
      </c>
      <c r="AN53" s="24">
        <v>2</v>
      </c>
      <c r="AO53" s="24" t="s">
        <v>29</v>
      </c>
      <c r="AP53" s="17">
        <v>15</v>
      </c>
      <c r="AQ53" s="8" t="s">
        <v>138</v>
      </c>
    </row>
    <row r="54" spans="1:43" ht="15" customHeight="1" thickBot="1" x14ac:dyDescent="0.4">
      <c r="A54" s="54"/>
      <c r="B54" s="169" t="s">
        <v>142</v>
      </c>
      <c r="C54" s="170"/>
      <c r="D54" s="55"/>
      <c r="E54" s="56">
        <f t="shared" ref="E54:G54" si="28">SUM(E55:E61)</f>
        <v>5</v>
      </c>
      <c r="F54" s="57">
        <f t="shared" si="28"/>
        <v>14</v>
      </c>
      <c r="G54" s="58">
        <f t="shared" si="28"/>
        <v>40</v>
      </c>
      <c r="H54" s="56">
        <f t="shared" ref="H54:AP54" si="29">SUM(H55:H61)</f>
        <v>0</v>
      </c>
      <c r="I54" s="57">
        <f t="shared" si="29"/>
        <v>0</v>
      </c>
      <c r="J54" s="57">
        <f t="shared" si="29"/>
        <v>0</v>
      </c>
      <c r="K54" s="57">
        <f>COUNTA(K55:K61)</f>
        <v>0</v>
      </c>
      <c r="L54" s="58">
        <f t="shared" si="29"/>
        <v>0</v>
      </c>
      <c r="M54" s="56">
        <f t="shared" si="29"/>
        <v>0</v>
      </c>
      <c r="N54" s="57">
        <f t="shared" si="29"/>
        <v>0</v>
      </c>
      <c r="O54" s="57">
        <f t="shared" si="29"/>
        <v>0</v>
      </c>
      <c r="P54" s="57">
        <f>COUNTA(P55:P61)</f>
        <v>0</v>
      </c>
      <c r="Q54" s="58">
        <f t="shared" si="29"/>
        <v>0</v>
      </c>
      <c r="R54" s="56">
        <f t="shared" si="29"/>
        <v>0</v>
      </c>
      <c r="S54" s="57">
        <f t="shared" si="29"/>
        <v>0</v>
      </c>
      <c r="T54" s="57">
        <f t="shared" si="29"/>
        <v>0</v>
      </c>
      <c r="U54" s="57">
        <f>COUNTA(U55:U61)</f>
        <v>0</v>
      </c>
      <c r="V54" s="58">
        <f t="shared" si="29"/>
        <v>0</v>
      </c>
      <c r="W54" s="56">
        <f t="shared" si="29"/>
        <v>0</v>
      </c>
      <c r="X54" s="57">
        <f t="shared" si="29"/>
        <v>0</v>
      </c>
      <c r="Y54" s="57">
        <f t="shared" si="29"/>
        <v>0</v>
      </c>
      <c r="Z54" s="57">
        <f>COUNTA(Z55:Z61)</f>
        <v>0</v>
      </c>
      <c r="AA54" s="58">
        <f t="shared" si="29"/>
        <v>0</v>
      </c>
      <c r="AB54" s="56">
        <f t="shared" si="29"/>
        <v>0</v>
      </c>
      <c r="AC54" s="57">
        <f t="shared" si="29"/>
        <v>0</v>
      </c>
      <c r="AD54" s="57">
        <f t="shared" si="29"/>
        <v>0</v>
      </c>
      <c r="AE54" s="57">
        <f>COUNTA(AE55:AE61)</f>
        <v>0</v>
      </c>
      <c r="AF54" s="58">
        <f t="shared" si="29"/>
        <v>0</v>
      </c>
      <c r="AG54" s="56">
        <f t="shared" si="29"/>
        <v>3</v>
      </c>
      <c r="AH54" s="57">
        <f t="shared" si="29"/>
        <v>2</v>
      </c>
      <c r="AI54" s="57">
        <f t="shared" si="29"/>
        <v>6</v>
      </c>
      <c r="AJ54" s="57">
        <f>COUNTA(AJ55:AJ61)</f>
        <v>4</v>
      </c>
      <c r="AK54" s="58">
        <f t="shared" si="29"/>
        <v>16</v>
      </c>
      <c r="AL54" s="56">
        <f t="shared" si="29"/>
        <v>2</v>
      </c>
      <c r="AM54" s="57">
        <f t="shared" si="29"/>
        <v>2</v>
      </c>
      <c r="AN54" s="57">
        <f t="shared" si="29"/>
        <v>4</v>
      </c>
      <c r="AO54" s="57">
        <f>COUNTA(AO55:AO61)</f>
        <v>3</v>
      </c>
      <c r="AP54" s="58">
        <f t="shared" si="29"/>
        <v>24</v>
      </c>
      <c r="AQ54" s="59"/>
    </row>
    <row r="55" spans="1:43" ht="15" customHeight="1" x14ac:dyDescent="0.3">
      <c r="A55" s="49" t="s">
        <v>143</v>
      </c>
      <c r="B55" s="96" t="s">
        <v>144</v>
      </c>
      <c r="C55" s="11" t="s">
        <v>145</v>
      </c>
      <c r="D55" s="45"/>
      <c r="E55" s="14">
        <f>H55+M55+R55+W55+AB55+AG55+AL55</f>
        <v>1</v>
      </c>
      <c r="F55" s="23">
        <f>I55+J55+N55+O55+S55+T55+X55+Y55+AC55+AD55+AH55+AI55+AM55+AN55</f>
        <v>2</v>
      </c>
      <c r="G55" s="15">
        <f t="shared" ref="G55:G59" si="30">L55+Q55+V55+AA55+AF55+AK55+AP55</f>
        <v>4</v>
      </c>
      <c r="H55" s="34"/>
      <c r="I55" s="37"/>
      <c r="J55" s="37"/>
      <c r="K55" s="37"/>
      <c r="L55" s="35"/>
      <c r="M55" s="34"/>
      <c r="N55" s="37"/>
      <c r="O55" s="37"/>
      <c r="P55" s="37"/>
      <c r="Q55" s="35"/>
      <c r="R55" s="34"/>
      <c r="S55" s="37"/>
      <c r="T55" s="37"/>
      <c r="U55" s="37"/>
      <c r="V55" s="35"/>
      <c r="W55" s="34"/>
      <c r="X55" s="37"/>
      <c r="Y55" s="37"/>
      <c r="Z55" s="37"/>
      <c r="AA55" s="35"/>
      <c r="AB55" s="34"/>
      <c r="AC55" s="37"/>
      <c r="AD55" s="37"/>
      <c r="AE55" s="37"/>
      <c r="AF55" s="35"/>
      <c r="AG55" s="34">
        <v>1</v>
      </c>
      <c r="AH55" s="37">
        <v>0</v>
      </c>
      <c r="AI55" s="37">
        <v>2</v>
      </c>
      <c r="AJ55" s="37" t="s">
        <v>29</v>
      </c>
      <c r="AK55" s="35">
        <v>4</v>
      </c>
      <c r="AL55" s="34"/>
      <c r="AM55" s="37"/>
      <c r="AN55" s="37"/>
      <c r="AO55" s="37"/>
      <c r="AP55" s="35"/>
      <c r="AQ55" s="36"/>
    </row>
    <row r="56" spans="1:43" ht="15" customHeight="1" x14ac:dyDescent="0.3">
      <c r="A56" s="49" t="s">
        <v>146</v>
      </c>
      <c r="B56" s="94" t="s">
        <v>147</v>
      </c>
      <c r="C56" s="11" t="s">
        <v>148</v>
      </c>
      <c r="D56" s="45"/>
      <c r="E56" s="16">
        <f t="shared" ref="E56:E59" si="31">H56+M56+R56+W56+AB56+AG56+AL56</f>
        <v>1</v>
      </c>
      <c r="F56" s="24">
        <f t="shared" ref="F56:F59" si="32">I56+J56+N56+O56+S56+T56+X56+Y56+AC56+AD56+AH56+AI56+AM56+AN56</f>
        <v>2</v>
      </c>
      <c r="G56" s="17">
        <f t="shared" si="30"/>
        <v>4</v>
      </c>
      <c r="H56" s="34"/>
      <c r="I56" s="37"/>
      <c r="J56" s="37"/>
      <c r="K56" s="37"/>
      <c r="L56" s="35"/>
      <c r="M56" s="34"/>
      <c r="N56" s="37"/>
      <c r="O56" s="37"/>
      <c r="P56" s="37"/>
      <c r="Q56" s="35"/>
      <c r="R56" s="34"/>
      <c r="S56" s="37"/>
      <c r="T56" s="37"/>
      <c r="U56" s="37"/>
      <c r="V56" s="35"/>
      <c r="W56" s="34"/>
      <c r="X56" s="37"/>
      <c r="Y56" s="37"/>
      <c r="Z56" s="37"/>
      <c r="AA56" s="35"/>
      <c r="AB56" s="34"/>
      <c r="AC56" s="37"/>
      <c r="AD56" s="37"/>
      <c r="AE56" s="37"/>
      <c r="AF56" s="35"/>
      <c r="AG56" s="34">
        <v>1</v>
      </c>
      <c r="AH56" s="37">
        <v>0</v>
      </c>
      <c r="AI56" s="37">
        <v>2</v>
      </c>
      <c r="AJ56" s="37" t="s">
        <v>29</v>
      </c>
      <c r="AK56" s="35">
        <v>4</v>
      </c>
      <c r="AL56" s="34"/>
      <c r="AM56" s="37"/>
      <c r="AN56" s="37"/>
      <c r="AO56" s="37"/>
      <c r="AP56" s="35"/>
      <c r="AQ56" s="36"/>
    </row>
    <row r="57" spans="1:43" ht="15" customHeight="1" x14ac:dyDescent="0.3">
      <c r="A57" s="49" t="s">
        <v>149</v>
      </c>
      <c r="B57" s="94" t="s">
        <v>150</v>
      </c>
      <c r="C57" s="11" t="s">
        <v>151</v>
      </c>
      <c r="D57" s="45"/>
      <c r="E57" s="16">
        <f t="shared" si="31"/>
        <v>1</v>
      </c>
      <c r="F57" s="24">
        <f t="shared" si="32"/>
        <v>2</v>
      </c>
      <c r="G57" s="17">
        <f t="shared" si="30"/>
        <v>4</v>
      </c>
      <c r="H57" s="34"/>
      <c r="I57" s="37"/>
      <c r="J57" s="37"/>
      <c r="K57" s="37"/>
      <c r="L57" s="35"/>
      <c r="M57" s="34"/>
      <c r="N57" s="37"/>
      <c r="O57" s="37"/>
      <c r="P57" s="37"/>
      <c r="Q57" s="35"/>
      <c r="R57" s="34"/>
      <c r="S57" s="37"/>
      <c r="T57" s="37"/>
      <c r="U57" s="37"/>
      <c r="V57" s="35"/>
      <c r="W57" s="34"/>
      <c r="X57" s="37"/>
      <c r="Y57" s="37"/>
      <c r="Z57" s="37"/>
      <c r="AA57" s="35"/>
      <c r="AB57" s="34"/>
      <c r="AC57" s="37"/>
      <c r="AD57" s="37"/>
      <c r="AE57" s="37"/>
      <c r="AF57" s="35"/>
      <c r="AG57" s="34">
        <v>1</v>
      </c>
      <c r="AH57" s="37">
        <v>2</v>
      </c>
      <c r="AI57" s="37">
        <v>0</v>
      </c>
      <c r="AJ57" s="37" t="s">
        <v>25</v>
      </c>
      <c r="AK57" s="35">
        <v>4</v>
      </c>
      <c r="AL57" s="34"/>
      <c r="AM57" s="37"/>
      <c r="AN57" s="37"/>
      <c r="AO57" s="37"/>
      <c r="AP57" s="35"/>
      <c r="AQ57" s="36"/>
    </row>
    <row r="58" spans="1:43" ht="15" customHeight="1" x14ac:dyDescent="0.3">
      <c r="A58" s="49" t="s">
        <v>152</v>
      </c>
      <c r="B58" s="94" t="s">
        <v>153</v>
      </c>
      <c r="C58" s="7" t="s">
        <v>154</v>
      </c>
      <c r="D58" s="45"/>
      <c r="E58" s="16">
        <f t="shared" si="31"/>
        <v>1</v>
      </c>
      <c r="F58" s="24">
        <f t="shared" si="32"/>
        <v>2</v>
      </c>
      <c r="G58" s="17">
        <f t="shared" si="30"/>
        <v>4</v>
      </c>
      <c r="H58" s="34"/>
      <c r="I58" s="37"/>
      <c r="J58" s="37"/>
      <c r="K58" s="37"/>
      <c r="L58" s="35"/>
      <c r="M58" s="34"/>
      <c r="N58" s="37"/>
      <c r="O58" s="37"/>
      <c r="P58" s="37"/>
      <c r="Q58" s="35"/>
      <c r="R58" s="34"/>
      <c r="S58" s="37"/>
      <c r="T58" s="37"/>
      <c r="U58" s="37"/>
      <c r="V58" s="35"/>
      <c r="W58" s="34"/>
      <c r="X58" s="37"/>
      <c r="Y58" s="37"/>
      <c r="Z58" s="37"/>
      <c r="AA58" s="35"/>
      <c r="AB58" s="34"/>
      <c r="AC58" s="37"/>
      <c r="AD58" s="37"/>
      <c r="AE58" s="37"/>
      <c r="AF58" s="35"/>
      <c r="AG58" s="34"/>
      <c r="AH58" s="37"/>
      <c r="AI58" s="37"/>
      <c r="AJ58" s="37"/>
      <c r="AK58" s="35"/>
      <c r="AL58" s="34">
        <v>1</v>
      </c>
      <c r="AM58" s="37">
        <v>0</v>
      </c>
      <c r="AN58" s="37">
        <v>2</v>
      </c>
      <c r="AO58" s="37" t="s">
        <v>29</v>
      </c>
      <c r="AP58" s="35">
        <v>4</v>
      </c>
      <c r="AQ58" s="36"/>
    </row>
    <row r="59" spans="1:43" ht="15" customHeight="1" x14ac:dyDescent="0.3">
      <c r="A59" s="49" t="s">
        <v>155</v>
      </c>
      <c r="B59" s="94" t="s">
        <v>133</v>
      </c>
      <c r="C59" s="11" t="s">
        <v>134</v>
      </c>
      <c r="D59" s="45"/>
      <c r="E59" s="16">
        <f t="shared" si="31"/>
        <v>1</v>
      </c>
      <c r="F59" s="24">
        <f t="shared" si="32"/>
        <v>2</v>
      </c>
      <c r="G59" s="17">
        <f t="shared" si="30"/>
        <v>5</v>
      </c>
      <c r="H59" s="34"/>
      <c r="I59" s="37"/>
      <c r="J59" s="37"/>
      <c r="K59" s="37"/>
      <c r="L59" s="35"/>
      <c r="M59" s="34"/>
      <c r="N59" s="37"/>
      <c r="O59" s="37"/>
      <c r="P59" s="37"/>
      <c r="Q59" s="35"/>
      <c r="R59" s="34"/>
      <c r="S59" s="37"/>
      <c r="T59" s="37"/>
      <c r="U59" s="37"/>
      <c r="V59" s="35"/>
      <c r="W59" s="34"/>
      <c r="X59" s="37"/>
      <c r="Y59" s="37"/>
      <c r="Z59" s="37"/>
      <c r="AA59" s="35"/>
      <c r="AB59" s="34"/>
      <c r="AC59" s="37"/>
      <c r="AD59" s="37"/>
      <c r="AE59" s="37"/>
      <c r="AF59" s="35"/>
      <c r="AG59" s="34"/>
      <c r="AH59" s="37"/>
      <c r="AI59" s="37"/>
      <c r="AJ59" s="37"/>
      <c r="AK59" s="35"/>
      <c r="AL59" s="34">
        <v>1</v>
      </c>
      <c r="AM59" s="37">
        <v>2</v>
      </c>
      <c r="AN59" s="37">
        <v>0</v>
      </c>
      <c r="AO59" s="37" t="s">
        <v>29</v>
      </c>
      <c r="AP59" s="35">
        <v>5</v>
      </c>
      <c r="AQ59" s="36"/>
    </row>
    <row r="60" spans="1:43" ht="15" customHeight="1" x14ac:dyDescent="0.3">
      <c r="A60" s="49" t="s">
        <v>156</v>
      </c>
      <c r="B60" s="94" t="s">
        <v>137</v>
      </c>
      <c r="C60" s="33" t="s">
        <v>138</v>
      </c>
      <c r="D60" s="45"/>
      <c r="E60" s="16">
        <f t="shared" ref="E60:E61" si="33">H60+M60+R60+W60+AB60+AG60+AL60</f>
        <v>0</v>
      </c>
      <c r="F60" s="24">
        <f t="shared" ref="F60:F61" si="34">I60+J60+N60+O60+S60+T60+X60+Y60+AC60+AD60+AH60+AI60+AM60+AN60</f>
        <v>2</v>
      </c>
      <c r="G60" s="17">
        <f t="shared" ref="G60:G61" si="35">L60+Q60+V60+AA60+AF60+AK60+AP60</f>
        <v>4</v>
      </c>
      <c r="H60" s="34"/>
      <c r="I60" s="37"/>
      <c r="J60" s="37"/>
      <c r="K60" s="37"/>
      <c r="L60" s="35"/>
      <c r="M60" s="34"/>
      <c r="N60" s="37"/>
      <c r="O60" s="37"/>
      <c r="P60" s="37"/>
      <c r="Q60" s="35"/>
      <c r="R60" s="34"/>
      <c r="S60" s="37"/>
      <c r="T60" s="37"/>
      <c r="U60" s="37"/>
      <c r="V60" s="35"/>
      <c r="W60" s="34"/>
      <c r="X60" s="37"/>
      <c r="Y60" s="37"/>
      <c r="Z60" s="37"/>
      <c r="AA60" s="35"/>
      <c r="AB60" s="34"/>
      <c r="AC60" s="37"/>
      <c r="AD60" s="37"/>
      <c r="AE60" s="37"/>
      <c r="AF60" s="35"/>
      <c r="AG60" s="34">
        <v>0</v>
      </c>
      <c r="AH60" s="37">
        <v>0</v>
      </c>
      <c r="AI60" s="37">
        <v>2</v>
      </c>
      <c r="AJ60" s="37" t="s">
        <v>29</v>
      </c>
      <c r="AK60" s="35">
        <v>4</v>
      </c>
      <c r="AL60" s="34"/>
      <c r="AM60" s="37"/>
      <c r="AN60" s="37"/>
      <c r="AO60" s="37"/>
      <c r="AP60" s="35"/>
      <c r="AQ60" s="41" t="s">
        <v>239</v>
      </c>
    </row>
    <row r="61" spans="1:43" ht="15" customHeight="1" x14ac:dyDescent="0.3">
      <c r="A61" s="49" t="s">
        <v>157</v>
      </c>
      <c r="B61" s="94" t="s">
        <v>140</v>
      </c>
      <c r="C61" s="33" t="s">
        <v>141</v>
      </c>
      <c r="D61" s="45"/>
      <c r="E61" s="16">
        <f t="shared" si="33"/>
        <v>0</v>
      </c>
      <c r="F61" s="24">
        <f t="shared" si="34"/>
        <v>2</v>
      </c>
      <c r="G61" s="17">
        <f t="shared" si="35"/>
        <v>15</v>
      </c>
      <c r="H61" s="34"/>
      <c r="I61" s="37"/>
      <c r="J61" s="37"/>
      <c r="K61" s="37"/>
      <c r="L61" s="35"/>
      <c r="M61" s="34"/>
      <c r="N61" s="37"/>
      <c r="O61" s="37"/>
      <c r="P61" s="37"/>
      <c r="Q61" s="35"/>
      <c r="R61" s="34"/>
      <c r="S61" s="37"/>
      <c r="T61" s="37"/>
      <c r="U61" s="37"/>
      <c r="V61" s="35"/>
      <c r="W61" s="34"/>
      <c r="X61" s="37"/>
      <c r="Y61" s="37"/>
      <c r="Z61" s="37"/>
      <c r="AA61" s="35"/>
      <c r="AB61" s="34"/>
      <c r="AC61" s="37"/>
      <c r="AD61" s="37"/>
      <c r="AE61" s="37"/>
      <c r="AF61" s="35"/>
      <c r="AG61" s="34"/>
      <c r="AH61" s="37"/>
      <c r="AI61" s="37"/>
      <c r="AJ61" s="37"/>
      <c r="AK61" s="35"/>
      <c r="AL61" s="34">
        <v>0</v>
      </c>
      <c r="AM61" s="37">
        <v>0</v>
      </c>
      <c r="AN61" s="37">
        <v>2</v>
      </c>
      <c r="AO61" s="37" t="s">
        <v>29</v>
      </c>
      <c r="AP61" s="35">
        <v>15</v>
      </c>
      <c r="AQ61" s="36" t="s">
        <v>138</v>
      </c>
    </row>
    <row r="62" spans="1:43" ht="15" customHeight="1" thickBot="1" x14ac:dyDescent="0.4">
      <c r="A62" s="54"/>
      <c r="B62" s="169" t="s">
        <v>158</v>
      </c>
      <c r="C62" s="170"/>
      <c r="D62" s="55"/>
      <c r="E62" s="56">
        <f t="shared" ref="E62:G62" si="36">SUM(E63:E69)</f>
        <v>5</v>
      </c>
      <c r="F62" s="57">
        <f t="shared" si="36"/>
        <v>14</v>
      </c>
      <c r="G62" s="58">
        <f t="shared" si="36"/>
        <v>40</v>
      </c>
      <c r="H62" s="56">
        <f t="shared" ref="H62:AP62" si="37">SUM(H63:H69)</f>
        <v>0</v>
      </c>
      <c r="I62" s="57">
        <f t="shared" si="37"/>
        <v>0</v>
      </c>
      <c r="J62" s="57">
        <f t="shared" si="37"/>
        <v>0</v>
      </c>
      <c r="K62" s="57">
        <f>COUNTA(K63:K69)</f>
        <v>0</v>
      </c>
      <c r="L62" s="58">
        <f t="shared" si="37"/>
        <v>0</v>
      </c>
      <c r="M62" s="56">
        <f t="shared" si="37"/>
        <v>0</v>
      </c>
      <c r="N62" s="57">
        <f t="shared" si="37"/>
        <v>0</v>
      </c>
      <c r="O62" s="57">
        <f t="shared" si="37"/>
        <v>0</v>
      </c>
      <c r="P62" s="57">
        <f>COUNTA(P63:P69)</f>
        <v>0</v>
      </c>
      <c r="Q62" s="58">
        <f t="shared" si="37"/>
        <v>0</v>
      </c>
      <c r="R62" s="56">
        <f t="shared" si="37"/>
        <v>0</v>
      </c>
      <c r="S62" s="57">
        <f t="shared" si="37"/>
        <v>0</v>
      </c>
      <c r="T62" s="57">
        <f t="shared" si="37"/>
        <v>0</v>
      </c>
      <c r="U62" s="57">
        <f>COUNTA(U63:U69)</f>
        <v>0</v>
      </c>
      <c r="V62" s="58">
        <f t="shared" si="37"/>
        <v>0</v>
      </c>
      <c r="W62" s="56">
        <f t="shared" si="37"/>
        <v>0</v>
      </c>
      <c r="X62" s="57">
        <f t="shared" si="37"/>
        <v>0</v>
      </c>
      <c r="Y62" s="57">
        <f t="shared" si="37"/>
        <v>0</v>
      </c>
      <c r="Z62" s="57">
        <f>COUNTA(Z63:Z69)</f>
        <v>0</v>
      </c>
      <c r="AA62" s="58">
        <f t="shared" si="37"/>
        <v>0</v>
      </c>
      <c r="AB62" s="56">
        <f t="shared" si="37"/>
        <v>0</v>
      </c>
      <c r="AC62" s="57">
        <f t="shared" si="37"/>
        <v>0</v>
      </c>
      <c r="AD62" s="57">
        <f t="shared" si="37"/>
        <v>0</v>
      </c>
      <c r="AE62" s="57">
        <f>COUNTA(AE63:AE69)</f>
        <v>0</v>
      </c>
      <c r="AF62" s="58">
        <f t="shared" si="37"/>
        <v>0</v>
      </c>
      <c r="AG62" s="56">
        <f t="shared" si="37"/>
        <v>3</v>
      </c>
      <c r="AH62" s="57">
        <f t="shared" si="37"/>
        <v>4</v>
      </c>
      <c r="AI62" s="57">
        <f t="shared" si="37"/>
        <v>4</v>
      </c>
      <c r="AJ62" s="57">
        <f>COUNTA(AJ63:AJ69)</f>
        <v>4</v>
      </c>
      <c r="AK62" s="58">
        <f t="shared" si="37"/>
        <v>16</v>
      </c>
      <c r="AL62" s="56">
        <f t="shared" si="37"/>
        <v>2</v>
      </c>
      <c r="AM62" s="57">
        <f t="shared" si="37"/>
        <v>2</v>
      </c>
      <c r="AN62" s="57">
        <f t="shared" si="37"/>
        <v>4</v>
      </c>
      <c r="AO62" s="57">
        <f>COUNTA(AO63:AO69)</f>
        <v>3</v>
      </c>
      <c r="AP62" s="58">
        <f t="shared" si="37"/>
        <v>24</v>
      </c>
      <c r="AQ62" s="59"/>
    </row>
    <row r="63" spans="1:43" ht="15" customHeight="1" x14ac:dyDescent="0.3">
      <c r="A63" s="49" t="s">
        <v>159</v>
      </c>
      <c r="B63" s="94" t="s">
        <v>160</v>
      </c>
      <c r="C63" s="11" t="s">
        <v>161</v>
      </c>
      <c r="D63" s="45"/>
      <c r="E63" s="14">
        <f>H63+M63+R63+W63+AB63+AG63+AL63</f>
        <v>1</v>
      </c>
      <c r="F63" s="23">
        <f>I63+J63+N63+O63+S63+T63+X63+Y63+AC63+AD63+AH63+AI63+AM63+AN63</f>
        <v>2</v>
      </c>
      <c r="G63" s="15">
        <f t="shared" ref="G63:G69" si="38">L63+Q63+V63+AA63+AF63+AK63+AP63</f>
        <v>4</v>
      </c>
      <c r="H63" s="34"/>
      <c r="I63" s="37"/>
      <c r="J63" s="37"/>
      <c r="K63" s="37"/>
      <c r="L63" s="35"/>
      <c r="M63" s="34"/>
      <c r="N63" s="37"/>
      <c r="O63" s="37"/>
      <c r="P63" s="37"/>
      <c r="Q63" s="35"/>
      <c r="R63" s="34"/>
      <c r="S63" s="37"/>
      <c r="T63" s="37"/>
      <c r="U63" s="37"/>
      <c r="V63" s="35"/>
      <c r="W63" s="34"/>
      <c r="X63" s="37"/>
      <c r="Y63" s="37"/>
      <c r="Z63" s="37"/>
      <c r="AA63" s="35"/>
      <c r="AB63" s="34"/>
      <c r="AC63" s="37"/>
      <c r="AD63" s="37"/>
      <c r="AE63" s="37"/>
      <c r="AF63" s="35"/>
      <c r="AG63" s="34">
        <v>1</v>
      </c>
      <c r="AH63" s="37">
        <v>0</v>
      </c>
      <c r="AI63" s="37">
        <v>2</v>
      </c>
      <c r="AJ63" s="37" t="s">
        <v>25</v>
      </c>
      <c r="AK63" s="35">
        <v>4</v>
      </c>
      <c r="AL63" s="34"/>
      <c r="AM63" s="37"/>
      <c r="AN63" s="37"/>
      <c r="AO63" s="37"/>
      <c r="AP63" s="35"/>
      <c r="AQ63" s="36" t="s">
        <v>84</v>
      </c>
    </row>
    <row r="64" spans="1:43" ht="15" customHeight="1" x14ac:dyDescent="0.3">
      <c r="A64" s="49" t="s">
        <v>162</v>
      </c>
      <c r="B64" s="94" t="s">
        <v>163</v>
      </c>
      <c r="C64" s="11" t="s">
        <v>131</v>
      </c>
      <c r="D64" s="45" t="s">
        <v>34</v>
      </c>
      <c r="E64" s="16">
        <f t="shared" ref="E64:E69" si="39">H64+M64+R64+W64+AB64+AG64+AL64</f>
        <v>1</v>
      </c>
      <c r="F64" s="24">
        <f t="shared" ref="F64:F69" si="40">I64+J64+N64+O64+S64+T64+X64+Y64+AC64+AD64+AH64+AI64+AM64+AN64</f>
        <v>2</v>
      </c>
      <c r="G64" s="17">
        <f t="shared" si="38"/>
        <v>4</v>
      </c>
      <c r="H64" s="34"/>
      <c r="I64" s="37"/>
      <c r="J64" s="37"/>
      <c r="K64" s="37"/>
      <c r="L64" s="35"/>
      <c r="M64" s="34"/>
      <c r="N64" s="37"/>
      <c r="O64" s="37"/>
      <c r="P64" s="37"/>
      <c r="Q64" s="35"/>
      <c r="R64" s="34"/>
      <c r="S64" s="37"/>
      <c r="T64" s="37"/>
      <c r="U64" s="37"/>
      <c r="V64" s="35"/>
      <c r="W64" s="34"/>
      <c r="X64" s="37"/>
      <c r="Y64" s="37"/>
      <c r="Z64" s="37"/>
      <c r="AA64" s="35"/>
      <c r="AB64" s="34"/>
      <c r="AC64" s="37"/>
      <c r="AD64" s="37"/>
      <c r="AE64" s="37"/>
      <c r="AF64" s="35"/>
      <c r="AG64" s="34">
        <v>1</v>
      </c>
      <c r="AH64" s="37">
        <v>2</v>
      </c>
      <c r="AI64" s="37">
        <v>0</v>
      </c>
      <c r="AJ64" s="37" t="s">
        <v>29</v>
      </c>
      <c r="AK64" s="35">
        <v>4</v>
      </c>
      <c r="AL64" s="34"/>
      <c r="AM64" s="37"/>
      <c r="AN64" s="37"/>
      <c r="AO64" s="37"/>
      <c r="AP64" s="35"/>
      <c r="AQ64" s="36" t="s">
        <v>104</v>
      </c>
    </row>
    <row r="65" spans="1:43" ht="15" customHeight="1" x14ac:dyDescent="0.3">
      <c r="A65" s="49" t="s">
        <v>164</v>
      </c>
      <c r="B65" s="94" t="s">
        <v>165</v>
      </c>
      <c r="C65" s="11" t="s">
        <v>166</v>
      </c>
      <c r="D65" s="45"/>
      <c r="E65" s="16">
        <f t="shared" si="39"/>
        <v>1</v>
      </c>
      <c r="F65" s="24">
        <f t="shared" si="40"/>
        <v>2</v>
      </c>
      <c r="G65" s="17">
        <f t="shared" si="38"/>
        <v>4</v>
      </c>
      <c r="H65" s="34"/>
      <c r="I65" s="37"/>
      <c r="J65" s="37"/>
      <c r="K65" s="37"/>
      <c r="L65" s="35"/>
      <c r="M65" s="34"/>
      <c r="N65" s="37"/>
      <c r="O65" s="37"/>
      <c r="P65" s="37"/>
      <c r="Q65" s="35"/>
      <c r="R65" s="34"/>
      <c r="S65" s="37"/>
      <c r="T65" s="37"/>
      <c r="U65" s="37"/>
      <c r="V65" s="35"/>
      <c r="W65" s="34"/>
      <c r="X65" s="37"/>
      <c r="Y65" s="37"/>
      <c r="Z65" s="37"/>
      <c r="AA65" s="35"/>
      <c r="AB65" s="34"/>
      <c r="AC65" s="37"/>
      <c r="AD65" s="37"/>
      <c r="AE65" s="37"/>
      <c r="AF65" s="35"/>
      <c r="AG65" s="34">
        <v>1</v>
      </c>
      <c r="AH65" s="37">
        <v>2</v>
      </c>
      <c r="AI65" s="37">
        <v>0</v>
      </c>
      <c r="AJ65" s="37" t="s">
        <v>29</v>
      </c>
      <c r="AK65" s="35">
        <v>4</v>
      </c>
      <c r="AL65" s="34"/>
      <c r="AM65" s="37"/>
      <c r="AN65" s="37"/>
      <c r="AO65" s="37"/>
      <c r="AP65" s="35"/>
      <c r="AQ65" s="36" t="s">
        <v>104</v>
      </c>
    </row>
    <row r="66" spans="1:43" ht="15" customHeight="1" x14ac:dyDescent="0.3">
      <c r="A66" s="49" t="s">
        <v>167</v>
      </c>
      <c r="B66" s="94" t="s">
        <v>168</v>
      </c>
      <c r="C66" s="7" t="s">
        <v>169</v>
      </c>
      <c r="D66" s="45"/>
      <c r="E66" s="16">
        <f t="shared" si="39"/>
        <v>1</v>
      </c>
      <c r="F66" s="24">
        <f t="shared" si="40"/>
        <v>2</v>
      </c>
      <c r="G66" s="17">
        <f t="shared" si="38"/>
        <v>4</v>
      </c>
      <c r="H66" s="34"/>
      <c r="I66" s="37"/>
      <c r="J66" s="37"/>
      <c r="K66" s="37"/>
      <c r="L66" s="35"/>
      <c r="M66" s="34"/>
      <c r="N66" s="37"/>
      <c r="O66" s="37"/>
      <c r="P66" s="37"/>
      <c r="Q66" s="35"/>
      <c r="R66" s="34"/>
      <c r="S66" s="37"/>
      <c r="T66" s="37"/>
      <c r="U66" s="37"/>
      <c r="V66" s="35"/>
      <c r="W66" s="34"/>
      <c r="X66" s="37"/>
      <c r="Y66" s="37"/>
      <c r="Z66" s="37"/>
      <c r="AA66" s="35"/>
      <c r="AB66" s="34"/>
      <c r="AC66" s="37"/>
      <c r="AD66" s="37"/>
      <c r="AE66" s="37"/>
      <c r="AF66" s="35"/>
      <c r="AG66" s="34"/>
      <c r="AH66" s="37"/>
      <c r="AI66" s="37"/>
      <c r="AJ66" s="37"/>
      <c r="AK66" s="35"/>
      <c r="AL66" s="34">
        <v>1</v>
      </c>
      <c r="AM66" s="37">
        <v>0</v>
      </c>
      <c r="AN66" s="37">
        <v>2</v>
      </c>
      <c r="AO66" s="37" t="s">
        <v>29</v>
      </c>
      <c r="AP66" s="35">
        <v>4</v>
      </c>
      <c r="AQ66" s="36" t="s">
        <v>84</v>
      </c>
    </row>
    <row r="67" spans="1:43" ht="15" customHeight="1" x14ac:dyDescent="0.3">
      <c r="A67" s="49" t="s">
        <v>170</v>
      </c>
      <c r="B67" s="94" t="s">
        <v>171</v>
      </c>
      <c r="C67" s="11" t="s">
        <v>134</v>
      </c>
      <c r="D67" s="45"/>
      <c r="E67" s="16">
        <f t="shared" si="39"/>
        <v>1</v>
      </c>
      <c r="F67" s="24">
        <f t="shared" si="40"/>
        <v>2</v>
      </c>
      <c r="G67" s="17">
        <f t="shared" si="38"/>
        <v>5</v>
      </c>
      <c r="H67" s="34"/>
      <c r="I67" s="37"/>
      <c r="J67" s="37"/>
      <c r="K67" s="37"/>
      <c r="L67" s="35"/>
      <c r="M67" s="34"/>
      <c r="N67" s="37"/>
      <c r="O67" s="37"/>
      <c r="P67" s="37"/>
      <c r="Q67" s="35"/>
      <c r="R67" s="34"/>
      <c r="S67" s="37"/>
      <c r="T67" s="37"/>
      <c r="U67" s="37"/>
      <c r="V67" s="35"/>
      <c r="W67" s="34"/>
      <c r="X67" s="37"/>
      <c r="Y67" s="37"/>
      <c r="Z67" s="37"/>
      <c r="AA67" s="35"/>
      <c r="AB67" s="34"/>
      <c r="AC67" s="37"/>
      <c r="AD67" s="37"/>
      <c r="AE67" s="37"/>
      <c r="AF67" s="35"/>
      <c r="AG67" s="34"/>
      <c r="AH67" s="37"/>
      <c r="AI67" s="37"/>
      <c r="AJ67" s="37"/>
      <c r="AK67" s="35"/>
      <c r="AL67" s="34">
        <v>1</v>
      </c>
      <c r="AM67" s="37">
        <v>2</v>
      </c>
      <c r="AN67" s="37">
        <v>0</v>
      </c>
      <c r="AO67" s="37" t="s">
        <v>29</v>
      </c>
      <c r="AP67" s="35">
        <v>5</v>
      </c>
      <c r="AQ67" s="36"/>
    </row>
    <row r="68" spans="1:43" ht="15" customHeight="1" x14ac:dyDescent="0.3">
      <c r="A68" s="49" t="s">
        <v>172</v>
      </c>
      <c r="B68" s="94" t="s">
        <v>173</v>
      </c>
      <c r="C68" s="33" t="s">
        <v>138</v>
      </c>
      <c r="D68" s="45"/>
      <c r="E68" s="16">
        <f t="shared" si="39"/>
        <v>0</v>
      </c>
      <c r="F68" s="24">
        <f t="shared" si="40"/>
        <v>2</v>
      </c>
      <c r="G68" s="17">
        <f t="shared" si="38"/>
        <v>4</v>
      </c>
      <c r="H68" s="34"/>
      <c r="I68" s="37"/>
      <c r="J68" s="37"/>
      <c r="K68" s="37"/>
      <c r="L68" s="35"/>
      <c r="M68" s="34"/>
      <c r="N68" s="37"/>
      <c r="O68" s="37"/>
      <c r="P68" s="37"/>
      <c r="Q68" s="35"/>
      <c r="R68" s="34"/>
      <c r="S68" s="37"/>
      <c r="T68" s="37"/>
      <c r="U68" s="37"/>
      <c r="V68" s="35"/>
      <c r="W68" s="34"/>
      <c r="X68" s="37"/>
      <c r="Y68" s="37"/>
      <c r="Z68" s="37"/>
      <c r="AA68" s="35"/>
      <c r="AB68" s="34"/>
      <c r="AC68" s="37"/>
      <c r="AD68" s="37"/>
      <c r="AE68" s="37"/>
      <c r="AF68" s="35"/>
      <c r="AG68" s="34">
        <v>0</v>
      </c>
      <c r="AH68" s="37">
        <v>0</v>
      </c>
      <c r="AI68" s="37">
        <v>2</v>
      </c>
      <c r="AJ68" s="37" t="s">
        <v>29</v>
      </c>
      <c r="AK68" s="35">
        <v>4</v>
      </c>
      <c r="AL68" s="34"/>
      <c r="AM68" s="37"/>
      <c r="AN68" s="37"/>
      <c r="AO68" s="37"/>
      <c r="AP68" s="35"/>
      <c r="AQ68" s="41" t="s">
        <v>239</v>
      </c>
    </row>
    <row r="69" spans="1:43" ht="15" customHeight="1" thickBot="1" x14ac:dyDescent="0.35">
      <c r="A69" s="49" t="s">
        <v>174</v>
      </c>
      <c r="B69" s="94" t="s">
        <v>175</v>
      </c>
      <c r="C69" s="33" t="s">
        <v>141</v>
      </c>
      <c r="D69" s="45"/>
      <c r="E69" s="16">
        <f t="shared" si="39"/>
        <v>0</v>
      </c>
      <c r="F69" s="24">
        <f t="shared" si="40"/>
        <v>2</v>
      </c>
      <c r="G69" s="17">
        <f t="shared" si="38"/>
        <v>15</v>
      </c>
      <c r="H69" s="34"/>
      <c r="I69" s="37"/>
      <c r="J69" s="37"/>
      <c r="K69" s="37"/>
      <c r="L69" s="35"/>
      <c r="M69" s="34"/>
      <c r="N69" s="37"/>
      <c r="O69" s="37"/>
      <c r="P69" s="37"/>
      <c r="Q69" s="35"/>
      <c r="R69" s="34"/>
      <c r="S69" s="37"/>
      <c r="T69" s="37"/>
      <c r="U69" s="37"/>
      <c r="V69" s="35"/>
      <c r="W69" s="34"/>
      <c r="X69" s="37"/>
      <c r="Y69" s="37"/>
      <c r="Z69" s="37"/>
      <c r="AA69" s="35"/>
      <c r="AB69" s="34"/>
      <c r="AC69" s="37"/>
      <c r="AD69" s="37"/>
      <c r="AE69" s="37"/>
      <c r="AF69" s="35"/>
      <c r="AG69" s="34"/>
      <c r="AH69" s="37"/>
      <c r="AI69" s="37"/>
      <c r="AJ69" s="37"/>
      <c r="AK69" s="35"/>
      <c r="AL69" s="34">
        <v>0</v>
      </c>
      <c r="AM69" s="37">
        <v>0</v>
      </c>
      <c r="AN69" s="37">
        <v>2</v>
      </c>
      <c r="AO69" s="37" t="s">
        <v>29</v>
      </c>
      <c r="AP69" s="35">
        <v>15</v>
      </c>
      <c r="AQ69" s="36" t="s">
        <v>138</v>
      </c>
    </row>
    <row r="70" spans="1:43" ht="15" customHeight="1" thickBot="1" x14ac:dyDescent="0.4">
      <c r="A70" s="162" t="s">
        <v>176</v>
      </c>
      <c r="B70" s="163"/>
      <c r="C70" s="164"/>
      <c r="D70" s="63"/>
      <c r="E70" s="64">
        <f t="shared" ref="E70:J70" si="41">SUM(E71:E74)</f>
        <v>0</v>
      </c>
      <c r="F70" s="65">
        <f t="shared" si="41"/>
        <v>8</v>
      </c>
      <c r="G70" s="66">
        <f t="shared" si="41"/>
        <v>12</v>
      </c>
      <c r="H70" s="64">
        <f t="shared" si="41"/>
        <v>0</v>
      </c>
      <c r="I70" s="65">
        <f t="shared" si="41"/>
        <v>0</v>
      </c>
      <c r="J70" s="65">
        <f t="shared" si="41"/>
        <v>0</v>
      </c>
      <c r="K70" s="65">
        <f>COUNTA(K71:K74)</f>
        <v>0</v>
      </c>
      <c r="L70" s="66">
        <f>SUM(L71:L74)</f>
        <v>0</v>
      </c>
      <c r="M70" s="64">
        <f>SUM(M71:M74)</f>
        <v>0</v>
      </c>
      <c r="N70" s="65">
        <f>SUM(N71:N74)</f>
        <v>0</v>
      </c>
      <c r="O70" s="65">
        <f>SUM(O71:O74)</f>
        <v>0</v>
      </c>
      <c r="P70" s="65">
        <f>COUNTA(P71:P74)</f>
        <v>0</v>
      </c>
      <c r="Q70" s="66">
        <f>SUM(Q71:Q74)</f>
        <v>0</v>
      </c>
      <c r="R70" s="64">
        <f>SUM(R71:R74)</f>
        <v>0</v>
      </c>
      <c r="S70" s="65">
        <f>SUM(S71:S74)</f>
        <v>0</v>
      </c>
      <c r="T70" s="65">
        <f>SUM(T71:T74)</f>
        <v>0</v>
      </c>
      <c r="U70" s="65">
        <f>COUNTA(U71:U74)</f>
        <v>0</v>
      </c>
      <c r="V70" s="66">
        <f>SUM(V71:V74)</f>
        <v>0</v>
      </c>
      <c r="W70" s="64">
        <f>SUM(W71:W74)</f>
        <v>0</v>
      </c>
      <c r="X70" s="65">
        <f>SUM(X71:X74)</f>
        <v>0</v>
      </c>
      <c r="Y70" s="65">
        <f>SUM(Y71:Y74)</f>
        <v>0</v>
      </c>
      <c r="Z70" s="65">
        <f>COUNTA(Z71:Z74)</f>
        <v>0</v>
      </c>
      <c r="AA70" s="66">
        <f>SUM(AA71:AA74)</f>
        <v>0</v>
      </c>
      <c r="AB70" s="64">
        <f>SUM(AB71:AB74)</f>
        <v>0</v>
      </c>
      <c r="AC70" s="65">
        <f>SUM(AC71:AC74)</f>
        <v>8</v>
      </c>
      <c r="AD70" s="65">
        <f>SUM(AD71:AD74)</f>
        <v>0</v>
      </c>
      <c r="AE70" s="65">
        <f>COUNTA(AE71:AE74)</f>
        <v>4</v>
      </c>
      <c r="AF70" s="66">
        <f>SUM(AF71:AF74)</f>
        <v>12</v>
      </c>
      <c r="AG70" s="64">
        <f>SUM(AG71:AG74)</f>
        <v>0</v>
      </c>
      <c r="AH70" s="65">
        <f>SUM(AH71:AH74)</f>
        <v>0</v>
      </c>
      <c r="AI70" s="65">
        <f>SUM(AI71:AI74)</f>
        <v>0</v>
      </c>
      <c r="AJ70" s="65">
        <f>COUNTA(AJ71:AJ74)</f>
        <v>0</v>
      </c>
      <c r="AK70" s="66">
        <f>SUM(AK71:AK74)</f>
        <v>0</v>
      </c>
      <c r="AL70" s="64">
        <f>SUM(AL71:AL74)</f>
        <v>0</v>
      </c>
      <c r="AM70" s="65">
        <f>SUM(AM71:AM74)</f>
        <v>0</v>
      </c>
      <c r="AN70" s="65">
        <f>SUM(AN71:AN74)</f>
        <v>0</v>
      </c>
      <c r="AO70" s="65">
        <f>COUNTA(AO71:AO74)</f>
        <v>0</v>
      </c>
      <c r="AP70" s="66">
        <f>SUM(AP71:AP74)</f>
        <v>0</v>
      </c>
      <c r="AQ70" s="88"/>
    </row>
    <row r="71" spans="1:43" ht="15" customHeight="1" x14ac:dyDescent="0.35">
      <c r="A71" s="48" t="s">
        <v>177</v>
      </c>
      <c r="B71" s="41" t="s">
        <v>178</v>
      </c>
      <c r="C71" s="5" t="s">
        <v>179</v>
      </c>
      <c r="D71" s="42"/>
      <c r="E71" s="14">
        <f t="shared" ref="E71:E74" si="42">H71+M71+R71+W71+AB71+AG71+AL71</f>
        <v>0</v>
      </c>
      <c r="F71" s="23">
        <f t="shared" ref="F71:F74" si="43">I71+J71+N71+O71+S71+T71+X71+Y71+AC71+AD71+AH71+AI71+AM71+AN71</f>
        <v>2</v>
      </c>
      <c r="G71" s="15">
        <f t="shared" ref="G71:G74" si="44">L71+Q71+V71+AA71+AF71+AK71+AP71</f>
        <v>3</v>
      </c>
      <c r="H71" s="14"/>
      <c r="I71" s="23"/>
      <c r="J71" s="23"/>
      <c r="K71" s="23"/>
      <c r="L71" s="15"/>
      <c r="M71" s="14"/>
      <c r="N71" s="23"/>
      <c r="O71" s="23"/>
      <c r="P71" s="23"/>
      <c r="Q71" s="15"/>
      <c r="R71" s="14"/>
      <c r="S71" s="23"/>
      <c r="T71" s="23"/>
      <c r="U71" s="23"/>
      <c r="V71" s="15"/>
      <c r="W71" s="14"/>
      <c r="X71" s="23"/>
      <c r="Y71" s="23"/>
      <c r="Z71" s="23"/>
      <c r="AA71" s="15"/>
      <c r="AB71" s="14">
        <v>0</v>
      </c>
      <c r="AC71" s="183">
        <v>2</v>
      </c>
      <c r="AD71" s="184"/>
      <c r="AE71" s="23" t="s">
        <v>29</v>
      </c>
      <c r="AF71" s="15">
        <v>3</v>
      </c>
      <c r="AG71" s="14"/>
      <c r="AH71" s="23"/>
      <c r="AI71" s="23"/>
      <c r="AJ71" s="23"/>
      <c r="AK71" s="15"/>
      <c r="AL71" s="14"/>
      <c r="AM71" s="60"/>
      <c r="AN71" s="60"/>
      <c r="AO71" s="23"/>
      <c r="AP71" s="15"/>
      <c r="AQ71" s="6"/>
    </row>
    <row r="72" spans="1:43" ht="15" customHeight="1" x14ac:dyDescent="0.35">
      <c r="A72" s="49" t="s">
        <v>180</v>
      </c>
      <c r="B72" s="41" t="s">
        <v>178</v>
      </c>
      <c r="C72" s="7" t="s">
        <v>181</v>
      </c>
      <c r="D72" s="43"/>
      <c r="E72" s="16">
        <f t="shared" si="42"/>
        <v>0</v>
      </c>
      <c r="F72" s="24">
        <f t="shared" si="43"/>
        <v>2</v>
      </c>
      <c r="G72" s="17">
        <f t="shared" si="44"/>
        <v>3</v>
      </c>
      <c r="H72" s="16"/>
      <c r="I72" s="24"/>
      <c r="J72" s="24"/>
      <c r="K72" s="24"/>
      <c r="L72" s="17"/>
      <c r="M72" s="16"/>
      <c r="N72" s="24"/>
      <c r="O72" s="24"/>
      <c r="P72" s="24"/>
      <c r="Q72" s="17"/>
      <c r="R72" s="16"/>
      <c r="S72" s="24"/>
      <c r="T72" s="24"/>
      <c r="U72" s="24"/>
      <c r="V72" s="17"/>
      <c r="W72" s="16"/>
      <c r="X72" s="24"/>
      <c r="Y72" s="24"/>
      <c r="Z72" s="24"/>
      <c r="AA72" s="17"/>
      <c r="AB72" s="16">
        <v>0</v>
      </c>
      <c r="AC72" s="185">
        <v>2</v>
      </c>
      <c r="AD72" s="186"/>
      <c r="AE72" s="24" t="s">
        <v>29</v>
      </c>
      <c r="AF72" s="17">
        <v>3</v>
      </c>
      <c r="AG72" s="16"/>
      <c r="AH72" s="24"/>
      <c r="AI72" s="24"/>
      <c r="AJ72" s="24"/>
      <c r="AK72" s="17"/>
      <c r="AL72" s="16"/>
      <c r="AM72" s="61"/>
      <c r="AN72" s="61"/>
      <c r="AO72" s="24"/>
      <c r="AP72" s="17"/>
      <c r="AQ72" s="8"/>
    </row>
    <row r="73" spans="1:43" ht="15" customHeight="1" x14ac:dyDescent="0.35">
      <c r="A73" s="49" t="s">
        <v>182</v>
      </c>
      <c r="B73" s="41" t="s">
        <v>178</v>
      </c>
      <c r="C73" s="7" t="s">
        <v>183</v>
      </c>
      <c r="D73" s="43"/>
      <c r="E73" s="16">
        <f t="shared" si="42"/>
        <v>0</v>
      </c>
      <c r="F73" s="24">
        <f t="shared" si="43"/>
        <v>2</v>
      </c>
      <c r="G73" s="17">
        <f t="shared" si="44"/>
        <v>3</v>
      </c>
      <c r="H73" s="16"/>
      <c r="I73" s="24"/>
      <c r="J73" s="24"/>
      <c r="K73" s="24"/>
      <c r="L73" s="17"/>
      <c r="M73" s="16"/>
      <c r="N73" s="24"/>
      <c r="O73" s="24"/>
      <c r="P73" s="24"/>
      <c r="Q73" s="17"/>
      <c r="R73" s="16"/>
      <c r="S73" s="24"/>
      <c r="T73" s="24"/>
      <c r="U73" s="24"/>
      <c r="V73" s="17"/>
      <c r="W73" s="16"/>
      <c r="X73" s="24"/>
      <c r="Y73" s="24"/>
      <c r="Z73" s="24"/>
      <c r="AA73" s="17"/>
      <c r="AB73" s="16">
        <v>0</v>
      </c>
      <c r="AC73" s="185">
        <v>2</v>
      </c>
      <c r="AD73" s="186"/>
      <c r="AE73" s="24" t="s">
        <v>29</v>
      </c>
      <c r="AF73" s="17">
        <v>3</v>
      </c>
      <c r="AG73" s="16"/>
      <c r="AH73" s="24"/>
      <c r="AI73" s="24"/>
      <c r="AJ73" s="24"/>
      <c r="AK73" s="17"/>
      <c r="AL73" s="16"/>
      <c r="AM73" s="61"/>
      <c r="AN73" s="61"/>
      <c r="AO73" s="24"/>
      <c r="AP73" s="17"/>
      <c r="AQ73" s="8"/>
    </row>
    <row r="74" spans="1:43" ht="15" customHeight="1" thickBot="1" x14ac:dyDescent="0.4">
      <c r="A74" s="50" t="s">
        <v>184</v>
      </c>
      <c r="B74" s="41" t="s">
        <v>178</v>
      </c>
      <c r="C74" s="7" t="s">
        <v>185</v>
      </c>
      <c r="D74" s="43"/>
      <c r="E74" s="16">
        <f t="shared" si="42"/>
        <v>0</v>
      </c>
      <c r="F74" s="24">
        <f t="shared" si="43"/>
        <v>2</v>
      </c>
      <c r="G74" s="17">
        <f t="shared" si="44"/>
        <v>3</v>
      </c>
      <c r="H74" s="16"/>
      <c r="I74" s="24"/>
      <c r="J74" s="24"/>
      <c r="K74" s="24"/>
      <c r="L74" s="17"/>
      <c r="M74" s="16"/>
      <c r="N74" s="24"/>
      <c r="O74" s="24"/>
      <c r="P74" s="24"/>
      <c r="Q74" s="17"/>
      <c r="R74" s="16"/>
      <c r="S74" s="24"/>
      <c r="T74" s="24"/>
      <c r="U74" s="24"/>
      <c r="V74" s="17"/>
      <c r="W74" s="16"/>
      <c r="X74" s="24"/>
      <c r="Y74" s="24"/>
      <c r="Z74" s="24"/>
      <c r="AA74" s="17"/>
      <c r="AB74" s="16">
        <v>0</v>
      </c>
      <c r="AC74" s="187">
        <v>2</v>
      </c>
      <c r="AD74" s="188"/>
      <c r="AE74" s="24" t="s">
        <v>29</v>
      </c>
      <c r="AF74" s="17">
        <v>3</v>
      </c>
      <c r="AG74" s="16"/>
      <c r="AH74" s="25"/>
      <c r="AI74" s="25"/>
      <c r="AJ74" s="24"/>
      <c r="AK74" s="17"/>
      <c r="AL74" s="16"/>
      <c r="AM74" s="62"/>
      <c r="AN74" s="62"/>
      <c r="AO74" s="24"/>
      <c r="AP74" s="17"/>
      <c r="AQ74" s="8"/>
    </row>
    <row r="75" spans="1:43" ht="15" customHeight="1" thickBot="1" x14ac:dyDescent="0.4">
      <c r="A75" s="162" t="s">
        <v>186</v>
      </c>
      <c r="B75" s="163"/>
      <c r="C75" s="164"/>
      <c r="D75" s="63"/>
      <c r="E75" s="64">
        <f t="shared" ref="E75:J75" si="45">SUM(E76:E82)</f>
        <v>0</v>
      </c>
      <c r="F75" s="65">
        <f t="shared" si="45"/>
        <v>9</v>
      </c>
      <c r="G75" s="66">
        <f t="shared" si="45"/>
        <v>10</v>
      </c>
      <c r="H75" s="64">
        <f t="shared" si="45"/>
        <v>0</v>
      </c>
      <c r="I75" s="65">
        <f t="shared" si="45"/>
        <v>2</v>
      </c>
      <c r="J75" s="65">
        <f t="shared" si="45"/>
        <v>0</v>
      </c>
      <c r="K75" s="65">
        <f>COUNTA(K76:K82)</f>
        <v>2</v>
      </c>
      <c r="L75" s="66">
        <f>SUM(L76:L82)</f>
        <v>1</v>
      </c>
      <c r="M75" s="64">
        <f>SUM(M76:M82)</f>
        <v>0</v>
      </c>
      <c r="N75" s="65">
        <f>SUM(N76:N82)</f>
        <v>1</v>
      </c>
      <c r="O75" s="65">
        <f>SUM(O76:O82)</f>
        <v>0</v>
      </c>
      <c r="P75" s="65">
        <f>COUNTA(P76:P82)</f>
        <v>1</v>
      </c>
      <c r="Q75" s="66">
        <f>SUM(Q76:Q82)</f>
        <v>1</v>
      </c>
      <c r="R75" s="64">
        <f>SUM(R76:R82)</f>
        <v>0</v>
      </c>
      <c r="S75" s="65">
        <f>SUM(S76:S82)</f>
        <v>1</v>
      </c>
      <c r="T75" s="65">
        <f>SUM(T76:T82)</f>
        <v>0</v>
      </c>
      <c r="U75" s="65">
        <f>COUNTA(U76:U82)</f>
        <v>1</v>
      </c>
      <c r="V75" s="66">
        <f>SUM(V76:V82)</f>
        <v>1</v>
      </c>
      <c r="W75" s="64">
        <f>SUM(W76:W82)</f>
        <v>0</v>
      </c>
      <c r="X75" s="65">
        <f>SUM(X76:X82)</f>
        <v>1</v>
      </c>
      <c r="Y75" s="65">
        <f>SUM(Y76:Y82)</f>
        <v>0</v>
      </c>
      <c r="Z75" s="65">
        <f>COUNTA(Z76:Z82)</f>
        <v>1</v>
      </c>
      <c r="AA75" s="66">
        <f>SUM(AA76:AA82)</f>
        <v>1</v>
      </c>
      <c r="AB75" s="64">
        <f>SUM(AB76:AB82)</f>
        <v>0</v>
      </c>
      <c r="AC75" s="65">
        <f>SUM(AC76:AC82)</f>
        <v>4</v>
      </c>
      <c r="AD75" s="65">
        <f>SUM(AD76:AD82)</f>
        <v>0</v>
      </c>
      <c r="AE75" s="65">
        <f>COUNTA(AE76:AE82)</f>
        <v>2</v>
      </c>
      <c r="AF75" s="66">
        <f>SUM(AF76:AF82)</f>
        <v>6</v>
      </c>
      <c r="AG75" s="64">
        <f t="shared" ref="AG75:AI75" si="46">SUM(AG76:AG82)</f>
        <v>0</v>
      </c>
      <c r="AH75" s="65">
        <f t="shared" si="46"/>
        <v>0</v>
      </c>
      <c r="AI75" s="65">
        <f t="shared" si="46"/>
        <v>0</v>
      </c>
      <c r="AJ75" s="65">
        <f t="shared" ref="AJ75" si="47">COUNTA(AJ76:AJ82)</f>
        <v>0</v>
      </c>
      <c r="AK75" s="66">
        <f t="shared" ref="AK75" si="48">SUM(AK76:AK82)</f>
        <v>0</v>
      </c>
      <c r="AL75" s="64">
        <f>SUM(AL76:AL82)</f>
        <v>0</v>
      </c>
      <c r="AM75" s="65">
        <f>SUM(AM76:AM82)</f>
        <v>0</v>
      </c>
      <c r="AN75" s="65">
        <f>SUM(AN76:AN82)</f>
        <v>0</v>
      </c>
      <c r="AO75" s="65">
        <f>COUNTA(AO76:AO82)</f>
        <v>0</v>
      </c>
      <c r="AP75" s="66">
        <f>SUM(AP76:AP82)</f>
        <v>0</v>
      </c>
      <c r="AQ75" s="88"/>
    </row>
    <row r="76" spans="1:43" ht="15" customHeight="1" x14ac:dyDescent="0.35">
      <c r="A76" s="48" t="s">
        <v>187</v>
      </c>
      <c r="B76" s="28" t="s">
        <v>188</v>
      </c>
      <c r="C76" s="40" t="s">
        <v>189</v>
      </c>
      <c r="D76" s="44"/>
      <c r="E76" s="14">
        <f t="shared" ref="E76:E82" si="49">H76+M76+R76+W76+AB76+AG76+AL76</f>
        <v>0</v>
      </c>
      <c r="F76" s="23">
        <f t="shared" ref="F76:F82" si="50">I76+J76+N76+O76+S76+T76+X76+Y76+AC76+AD76+AH76+AI76+AM76+AN76</f>
        <v>2</v>
      </c>
      <c r="G76" s="15">
        <f t="shared" ref="G76:G82" si="51">L76+Q76+V76+AA76+AF76+AK76+AP76</f>
        <v>3</v>
      </c>
      <c r="H76" s="29"/>
      <c r="I76" s="31"/>
      <c r="J76" s="31"/>
      <c r="K76" s="31"/>
      <c r="L76" s="30"/>
      <c r="M76" s="29"/>
      <c r="N76" s="31"/>
      <c r="O76" s="31"/>
      <c r="P76" s="31"/>
      <c r="Q76" s="30"/>
      <c r="R76" s="29"/>
      <c r="S76" s="31"/>
      <c r="T76" s="31"/>
      <c r="U76" s="31"/>
      <c r="V76" s="30"/>
      <c r="W76" s="29"/>
      <c r="X76" s="31"/>
      <c r="Y76" s="31"/>
      <c r="Z76" s="31"/>
      <c r="AA76" s="30"/>
      <c r="AB76" s="14">
        <v>0</v>
      </c>
      <c r="AC76" s="183">
        <v>2</v>
      </c>
      <c r="AD76" s="184"/>
      <c r="AE76" s="23" t="s">
        <v>29</v>
      </c>
      <c r="AF76" s="15">
        <v>3</v>
      </c>
      <c r="AG76" s="14"/>
      <c r="AH76" s="60"/>
      <c r="AI76" s="60"/>
      <c r="AJ76" s="23"/>
      <c r="AK76" s="15"/>
      <c r="AL76" s="29"/>
      <c r="AM76" s="31"/>
      <c r="AN76" s="31"/>
      <c r="AO76" s="31"/>
      <c r="AP76" s="30"/>
      <c r="AQ76" s="32"/>
    </row>
    <row r="77" spans="1:43" ht="15" customHeight="1" x14ac:dyDescent="0.35">
      <c r="A77" s="51" t="s">
        <v>190</v>
      </c>
      <c r="B77" s="28" t="s">
        <v>188</v>
      </c>
      <c r="C77" s="40" t="s">
        <v>191</v>
      </c>
      <c r="D77" s="44"/>
      <c r="E77" s="16">
        <f t="shared" si="49"/>
        <v>0</v>
      </c>
      <c r="F77" s="24">
        <f t="shared" si="50"/>
        <v>2</v>
      </c>
      <c r="G77" s="17">
        <f t="shared" si="51"/>
        <v>3</v>
      </c>
      <c r="H77" s="29"/>
      <c r="I77" s="31"/>
      <c r="J77" s="31"/>
      <c r="K77" s="31"/>
      <c r="L77" s="30"/>
      <c r="M77" s="29"/>
      <c r="N77" s="31"/>
      <c r="O77" s="31"/>
      <c r="P77" s="31"/>
      <c r="Q77" s="30"/>
      <c r="R77" s="29"/>
      <c r="S77" s="31"/>
      <c r="T77" s="31"/>
      <c r="U77" s="31"/>
      <c r="V77" s="30"/>
      <c r="W77" s="29"/>
      <c r="X77" s="31"/>
      <c r="Y77" s="31"/>
      <c r="Z77" s="31"/>
      <c r="AA77" s="30"/>
      <c r="AB77" s="34">
        <v>0</v>
      </c>
      <c r="AC77" s="185">
        <v>2</v>
      </c>
      <c r="AD77" s="186"/>
      <c r="AE77" s="37" t="s">
        <v>29</v>
      </c>
      <c r="AF77" s="35">
        <v>3</v>
      </c>
      <c r="AG77" s="34"/>
      <c r="AH77" s="61"/>
      <c r="AI77" s="61"/>
      <c r="AJ77" s="37"/>
      <c r="AK77" s="35"/>
      <c r="AL77" s="29"/>
      <c r="AM77" s="31"/>
      <c r="AN77" s="31"/>
      <c r="AO77" s="31"/>
      <c r="AP77" s="30"/>
      <c r="AQ77" s="32"/>
    </row>
    <row r="78" spans="1:43" ht="15" customHeight="1" x14ac:dyDescent="0.3">
      <c r="A78" s="49" t="s">
        <v>192</v>
      </c>
      <c r="B78" s="112" t="s">
        <v>193</v>
      </c>
      <c r="C78" s="40" t="s">
        <v>194</v>
      </c>
      <c r="D78" s="44"/>
      <c r="E78" s="16">
        <f t="shared" si="49"/>
        <v>0</v>
      </c>
      <c r="F78" s="24">
        <f t="shared" si="50"/>
        <v>1</v>
      </c>
      <c r="G78" s="17">
        <f t="shared" si="51"/>
        <v>1</v>
      </c>
      <c r="H78" s="29">
        <v>0</v>
      </c>
      <c r="I78" s="31">
        <v>1</v>
      </c>
      <c r="J78" s="31">
        <v>0</v>
      </c>
      <c r="K78" s="31" t="s">
        <v>195</v>
      </c>
      <c r="L78" s="30">
        <v>1</v>
      </c>
      <c r="M78" s="29"/>
      <c r="N78" s="31"/>
      <c r="O78" s="31"/>
      <c r="P78" s="31"/>
      <c r="Q78" s="30"/>
      <c r="R78" s="29"/>
      <c r="S78" s="31"/>
      <c r="T78" s="31"/>
      <c r="U78" s="31"/>
      <c r="V78" s="30"/>
      <c r="W78" s="29"/>
      <c r="X78" s="31"/>
      <c r="Y78" s="31"/>
      <c r="Z78" s="31"/>
      <c r="AA78" s="30"/>
      <c r="AB78" s="29"/>
      <c r="AC78" s="31"/>
      <c r="AD78" s="31"/>
      <c r="AE78" s="31"/>
      <c r="AF78" s="30"/>
      <c r="AG78" s="16"/>
      <c r="AH78" s="24"/>
      <c r="AI78" s="24"/>
      <c r="AJ78" s="24"/>
      <c r="AK78" s="17"/>
      <c r="AL78" s="29"/>
      <c r="AM78" s="31"/>
      <c r="AN78" s="31"/>
      <c r="AO78" s="31"/>
      <c r="AP78" s="30"/>
      <c r="AQ78" s="32"/>
    </row>
    <row r="79" spans="1:43" ht="15" customHeight="1" x14ac:dyDescent="0.3">
      <c r="A79" s="49" t="s">
        <v>196</v>
      </c>
      <c r="B79" s="112" t="s">
        <v>197</v>
      </c>
      <c r="C79" s="40" t="s">
        <v>198</v>
      </c>
      <c r="D79" s="44"/>
      <c r="E79" s="16">
        <f t="shared" si="49"/>
        <v>0</v>
      </c>
      <c r="F79" s="24">
        <f t="shared" si="50"/>
        <v>1</v>
      </c>
      <c r="G79" s="17">
        <f t="shared" si="51"/>
        <v>1</v>
      </c>
      <c r="H79" s="29"/>
      <c r="I79" s="31"/>
      <c r="J79" s="31"/>
      <c r="K79" s="31"/>
      <c r="L79" s="30"/>
      <c r="M79" s="29">
        <v>0</v>
      </c>
      <c r="N79" s="31">
        <v>1</v>
      </c>
      <c r="O79" s="31">
        <v>0</v>
      </c>
      <c r="P79" s="31" t="s">
        <v>195</v>
      </c>
      <c r="Q79" s="30">
        <v>1</v>
      </c>
      <c r="R79" s="29"/>
      <c r="S79" s="31"/>
      <c r="T79" s="31"/>
      <c r="U79" s="31"/>
      <c r="V79" s="30"/>
      <c r="W79" s="29"/>
      <c r="X79" s="31"/>
      <c r="Y79" s="31"/>
      <c r="Z79" s="31"/>
      <c r="AA79" s="30"/>
      <c r="AB79" s="29"/>
      <c r="AC79" s="31"/>
      <c r="AD79" s="31"/>
      <c r="AE79" s="31"/>
      <c r="AF79" s="30"/>
      <c r="AG79" s="16"/>
      <c r="AH79" s="24"/>
      <c r="AI79" s="24"/>
      <c r="AJ79" s="24"/>
      <c r="AK79" s="17"/>
      <c r="AL79" s="29"/>
      <c r="AM79" s="31"/>
      <c r="AN79" s="31"/>
      <c r="AO79" s="31"/>
      <c r="AP79" s="30"/>
      <c r="AQ79" s="32" t="s">
        <v>194</v>
      </c>
    </row>
    <row r="80" spans="1:43" ht="15" customHeight="1" x14ac:dyDescent="0.3">
      <c r="A80" s="49" t="s">
        <v>199</v>
      </c>
      <c r="B80" s="112" t="s">
        <v>200</v>
      </c>
      <c r="C80" s="7" t="s">
        <v>201</v>
      </c>
      <c r="D80" s="44"/>
      <c r="E80" s="16">
        <f t="shared" si="49"/>
        <v>0</v>
      </c>
      <c r="F80" s="24">
        <f t="shared" si="50"/>
        <v>1</v>
      </c>
      <c r="G80" s="17">
        <f t="shared" si="51"/>
        <v>1</v>
      </c>
      <c r="H80" s="29"/>
      <c r="I80" s="31"/>
      <c r="J80" s="31"/>
      <c r="K80" s="31"/>
      <c r="L80" s="30"/>
      <c r="M80" s="29"/>
      <c r="N80" s="31"/>
      <c r="O80" s="31"/>
      <c r="P80" s="31"/>
      <c r="Q80" s="30"/>
      <c r="R80" s="29">
        <v>0</v>
      </c>
      <c r="S80" s="31">
        <v>1</v>
      </c>
      <c r="T80" s="31">
        <v>0</v>
      </c>
      <c r="U80" s="31" t="s">
        <v>195</v>
      </c>
      <c r="V80" s="30">
        <v>1</v>
      </c>
      <c r="W80" s="29"/>
      <c r="X80" s="31"/>
      <c r="Y80" s="31"/>
      <c r="Z80" s="31"/>
      <c r="AA80" s="30"/>
      <c r="AB80" s="29"/>
      <c r="AC80" s="31"/>
      <c r="AD80" s="31"/>
      <c r="AE80" s="31"/>
      <c r="AF80" s="30"/>
      <c r="AG80" s="16"/>
      <c r="AH80" s="24"/>
      <c r="AI80" s="24"/>
      <c r="AJ80" s="24"/>
      <c r="AK80" s="17"/>
      <c r="AL80" s="29"/>
      <c r="AM80" s="31"/>
      <c r="AN80" s="31"/>
      <c r="AO80" s="31"/>
      <c r="AP80" s="30"/>
      <c r="AQ80" s="32" t="s">
        <v>198</v>
      </c>
    </row>
    <row r="81" spans="1:43" ht="15" customHeight="1" x14ac:dyDescent="0.3">
      <c r="A81" s="49" t="s">
        <v>202</v>
      </c>
      <c r="B81" s="112" t="s">
        <v>203</v>
      </c>
      <c r="C81" s="7" t="s">
        <v>204</v>
      </c>
      <c r="D81" s="44"/>
      <c r="E81" s="16">
        <f t="shared" si="49"/>
        <v>0</v>
      </c>
      <c r="F81" s="24">
        <f t="shared" si="50"/>
        <v>1</v>
      </c>
      <c r="G81" s="17">
        <f t="shared" si="51"/>
        <v>1</v>
      </c>
      <c r="H81" s="29"/>
      <c r="I81" s="31"/>
      <c r="J81" s="31"/>
      <c r="K81" s="31"/>
      <c r="L81" s="30"/>
      <c r="M81" s="29"/>
      <c r="N81" s="31"/>
      <c r="O81" s="31"/>
      <c r="P81" s="31"/>
      <c r="Q81" s="30"/>
      <c r="R81" s="29"/>
      <c r="S81" s="31"/>
      <c r="T81" s="31"/>
      <c r="U81" s="31"/>
      <c r="V81" s="30"/>
      <c r="W81" s="29">
        <v>0</v>
      </c>
      <c r="X81" s="31">
        <v>1</v>
      </c>
      <c r="Y81" s="31">
        <v>0</v>
      </c>
      <c r="Z81" s="31" t="s">
        <v>195</v>
      </c>
      <c r="AA81" s="30">
        <v>1</v>
      </c>
      <c r="AB81" s="29"/>
      <c r="AC81" s="31"/>
      <c r="AD81" s="31"/>
      <c r="AE81" s="31"/>
      <c r="AF81" s="30"/>
      <c r="AG81" s="16"/>
      <c r="AH81" s="24"/>
      <c r="AI81" s="24"/>
      <c r="AJ81" s="24"/>
      <c r="AK81" s="17"/>
      <c r="AL81" s="29"/>
      <c r="AM81" s="31"/>
      <c r="AN81" s="31"/>
      <c r="AO81" s="31"/>
      <c r="AP81" s="30"/>
      <c r="AQ81" s="32" t="s">
        <v>201</v>
      </c>
    </row>
    <row r="82" spans="1:43" ht="15" customHeight="1" x14ac:dyDescent="0.3">
      <c r="A82" s="50" t="s">
        <v>205</v>
      </c>
      <c r="B82" s="111" t="s">
        <v>206</v>
      </c>
      <c r="C82" s="9" t="s">
        <v>207</v>
      </c>
      <c r="D82" s="46"/>
      <c r="E82" s="16">
        <f t="shared" si="49"/>
        <v>0</v>
      </c>
      <c r="F82" s="24">
        <f t="shared" si="50"/>
        <v>1</v>
      </c>
      <c r="G82" s="17">
        <f t="shared" si="51"/>
        <v>0</v>
      </c>
      <c r="H82" s="18">
        <v>0</v>
      </c>
      <c r="I82" s="25">
        <v>1</v>
      </c>
      <c r="J82" s="25">
        <v>0</v>
      </c>
      <c r="K82" s="25" t="s">
        <v>208</v>
      </c>
      <c r="L82" s="19">
        <v>0</v>
      </c>
      <c r="M82" s="18"/>
      <c r="N82" s="25"/>
      <c r="O82" s="25"/>
      <c r="P82" s="25"/>
      <c r="Q82" s="19"/>
      <c r="R82" s="18"/>
      <c r="S82" s="25"/>
      <c r="T82" s="25"/>
      <c r="U82" s="25"/>
      <c r="V82" s="19"/>
      <c r="W82" s="18"/>
      <c r="X82" s="25"/>
      <c r="Y82" s="25"/>
      <c r="Z82" s="25"/>
      <c r="AA82" s="19"/>
      <c r="AB82" s="18"/>
      <c r="AC82" s="25"/>
      <c r="AD82" s="25"/>
      <c r="AE82" s="25"/>
      <c r="AF82" s="19"/>
      <c r="AG82" s="18"/>
      <c r="AH82" s="25"/>
      <c r="AI82" s="25"/>
      <c r="AJ82" s="25"/>
      <c r="AK82" s="19"/>
      <c r="AL82" s="18"/>
      <c r="AM82" s="25"/>
      <c r="AN82" s="25"/>
      <c r="AO82" s="25"/>
      <c r="AP82" s="19"/>
      <c r="AQ82" s="10"/>
    </row>
    <row r="83" spans="1:43" ht="15" customHeight="1" x14ac:dyDescent="0.35">
      <c r="A83" s="167" t="s">
        <v>209</v>
      </c>
      <c r="B83" s="168"/>
      <c r="C83" s="168"/>
      <c r="D83" s="138"/>
      <c r="E83" s="141">
        <f t="shared" ref="E83:AP83" si="52">E75+E70+E45+E24+E17+E7</f>
        <v>60</v>
      </c>
      <c r="F83" s="142">
        <f t="shared" si="52"/>
        <v>100</v>
      </c>
      <c r="G83" s="53">
        <f t="shared" si="52"/>
        <v>210</v>
      </c>
      <c r="H83" s="141">
        <f t="shared" si="52"/>
        <v>9</v>
      </c>
      <c r="I83" s="142">
        <f t="shared" si="52"/>
        <v>13</v>
      </c>
      <c r="J83" s="142">
        <f t="shared" si="52"/>
        <v>3</v>
      </c>
      <c r="K83" s="142">
        <f t="shared" si="52"/>
        <v>8</v>
      </c>
      <c r="L83" s="53">
        <f t="shared" si="52"/>
        <v>28</v>
      </c>
      <c r="M83" s="141">
        <f t="shared" si="52"/>
        <v>12</v>
      </c>
      <c r="N83" s="142">
        <f t="shared" si="52"/>
        <v>13</v>
      </c>
      <c r="O83" s="142">
        <f t="shared" si="52"/>
        <v>2</v>
      </c>
      <c r="P83" s="142">
        <f t="shared" si="52"/>
        <v>8</v>
      </c>
      <c r="Q83" s="53">
        <f t="shared" si="52"/>
        <v>30</v>
      </c>
      <c r="R83" s="141">
        <f t="shared" si="52"/>
        <v>9</v>
      </c>
      <c r="S83" s="142">
        <f t="shared" si="52"/>
        <v>13</v>
      </c>
      <c r="T83" s="142">
        <f t="shared" si="52"/>
        <v>2</v>
      </c>
      <c r="U83" s="142">
        <f t="shared" si="52"/>
        <v>8</v>
      </c>
      <c r="V83" s="53">
        <f t="shared" si="52"/>
        <v>29</v>
      </c>
      <c r="W83" s="141">
        <f t="shared" si="52"/>
        <v>13</v>
      </c>
      <c r="X83" s="142">
        <f t="shared" si="52"/>
        <v>9</v>
      </c>
      <c r="Y83" s="142">
        <f t="shared" si="52"/>
        <v>3</v>
      </c>
      <c r="Z83" s="142">
        <f t="shared" si="52"/>
        <v>8</v>
      </c>
      <c r="AA83" s="53">
        <f t="shared" si="52"/>
        <v>31</v>
      </c>
      <c r="AB83" s="141">
        <f t="shared" si="52"/>
        <v>4</v>
      </c>
      <c r="AC83" s="142">
        <f t="shared" si="52"/>
        <v>19</v>
      </c>
      <c r="AD83" s="142">
        <f t="shared" si="52"/>
        <v>0</v>
      </c>
      <c r="AE83" s="142">
        <f t="shared" si="52"/>
        <v>9</v>
      </c>
      <c r="AF83" s="53">
        <f t="shared" si="52"/>
        <v>31</v>
      </c>
      <c r="AG83" s="141">
        <f t="shared" si="52"/>
        <v>7</v>
      </c>
      <c r="AH83" s="142">
        <f t="shared" si="52"/>
        <v>7</v>
      </c>
      <c r="AI83" s="142">
        <f t="shared" si="52"/>
        <v>8</v>
      </c>
      <c r="AJ83" s="142">
        <f t="shared" si="52"/>
        <v>7</v>
      </c>
      <c r="AK83" s="53">
        <f t="shared" si="52"/>
        <v>29</v>
      </c>
      <c r="AL83" s="141">
        <f t="shared" si="52"/>
        <v>6</v>
      </c>
      <c r="AM83" s="142">
        <f t="shared" si="52"/>
        <v>4</v>
      </c>
      <c r="AN83" s="142">
        <f t="shared" si="52"/>
        <v>4</v>
      </c>
      <c r="AO83" s="142">
        <f t="shared" si="52"/>
        <v>5</v>
      </c>
      <c r="AP83" s="53">
        <f t="shared" si="52"/>
        <v>32</v>
      </c>
    </row>
    <row r="84" spans="1:43" ht="15" customHeight="1" x14ac:dyDescent="0.35">
      <c r="A84" s="67" t="s">
        <v>210</v>
      </c>
      <c r="B84" s="143"/>
      <c r="C84" s="68"/>
      <c r="D84" s="68"/>
      <c r="E84" s="165">
        <f>E83+F83</f>
        <v>160</v>
      </c>
      <c r="F84" s="166"/>
      <c r="G84" s="81"/>
      <c r="H84" s="150">
        <f>SUM(H83:J83)</f>
        <v>25</v>
      </c>
      <c r="I84" s="151"/>
      <c r="J84" s="151"/>
      <c r="K84" s="151"/>
      <c r="L84" s="152"/>
      <c r="M84" s="150">
        <f>SUM(M83:O83)</f>
        <v>27</v>
      </c>
      <c r="N84" s="151"/>
      <c r="O84" s="151"/>
      <c r="P84" s="151"/>
      <c r="Q84" s="152"/>
      <c r="R84" s="150">
        <f>SUM(R83:T83)</f>
        <v>24</v>
      </c>
      <c r="S84" s="151"/>
      <c r="T84" s="151"/>
      <c r="U84" s="151"/>
      <c r="V84" s="152"/>
      <c r="W84" s="150">
        <f>SUM(W83:Y83)</f>
        <v>25</v>
      </c>
      <c r="X84" s="151"/>
      <c r="Y84" s="151"/>
      <c r="Z84" s="151"/>
      <c r="AA84" s="152"/>
      <c r="AB84" s="150">
        <f>SUM(AB83:AD83)</f>
        <v>23</v>
      </c>
      <c r="AC84" s="151"/>
      <c r="AD84" s="151"/>
      <c r="AE84" s="151"/>
      <c r="AF84" s="152"/>
      <c r="AG84" s="150">
        <f>SUM(AG83:AI83)</f>
        <v>22</v>
      </c>
      <c r="AH84" s="151"/>
      <c r="AI84" s="151"/>
      <c r="AJ84" s="151"/>
      <c r="AK84" s="152"/>
      <c r="AL84" s="150">
        <f>SUM(AL83:AN83)</f>
        <v>14</v>
      </c>
      <c r="AM84" s="151"/>
      <c r="AN84" s="151"/>
      <c r="AO84" s="151"/>
      <c r="AP84" s="152"/>
    </row>
    <row r="85" spans="1:43" ht="15" customHeight="1" x14ac:dyDescent="0.35">
      <c r="A85" s="69" t="s">
        <v>211</v>
      </c>
      <c r="B85" s="70"/>
      <c r="C85" s="71"/>
      <c r="D85" s="71"/>
      <c r="E85" s="72"/>
      <c r="F85" s="72"/>
      <c r="G85" s="82">
        <v>1</v>
      </c>
      <c r="H85" s="83"/>
      <c r="I85" s="72"/>
      <c r="J85" s="72"/>
      <c r="K85" s="71">
        <f>COUNTIF(K7:K53,"a")+COUNTIF(K70:K82,"a")</f>
        <v>1</v>
      </c>
      <c r="L85" s="82"/>
      <c r="M85" s="83"/>
      <c r="N85" s="72"/>
      <c r="O85" s="72"/>
      <c r="P85" s="71">
        <f>COUNTIF(P7:P53,"a")+COUNTIF(P70:P82,"a")</f>
        <v>0</v>
      </c>
      <c r="Q85" s="82"/>
      <c r="R85" s="83"/>
      <c r="S85" s="72"/>
      <c r="T85" s="72"/>
      <c r="U85" s="71">
        <f>COUNTIF(U7:U53,"a")+COUNTIF(U70:U82,"a")</f>
        <v>0</v>
      </c>
      <c r="V85" s="82"/>
      <c r="W85" s="83"/>
      <c r="X85" s="72"/>
      <c r="Y85" s="72"/>
      <c r="Z85" s="71">
        <f>COUNTIF(Z7:Z53,"a")+COUNTIF(Z70:Z82,"a")</f>
        <v>0</v>
      </c>
      <c r="AA85" s="82"/>
      <c r="AB85" s="83"/>
      <c r="AC85" s="72"/>
      <c r="AD85" s="72"/>
      <c r="AE85" s="71">
        <f>COUNTIF(AE7:AE53,"a")+COUNTIF(AE70:AE82,"a")</f>
        <v>0</v>
      </c>
      <c r="AF85" s="82"/>
      <c r="AG85" s="83"/>
      <c r="AH85" s="72"/>
      <c r="AI85" s="72"/>
      <c r="AJ85" s="71">
        <f>COUNTIF(AJ7:AJ53,"a")+COUNTIF(AJ70:AJ82,"a")</f>
        <v>0</v>
      </c>
      <c r="AK85" s="82"/>
      <c r="AL85" s="83"/>
      <c r="AM85" s="72"/>
      <c r="AN85" s="72"/>
      <c r="AO85" s="71">
        <f>COUNTIF(AO7:AO53,"a")+COUNTIF(AO70:AO82,"a")</f>
        <v>0</v>
      </c>
      <c r="AP85" s="82"/>
    </row>
    <row r="86" spans="1:43" ht="15" customHeight="1" x14ac:dyDescent="0.35">
      <c r="A86" s="73" t="s">
        <v>212</v>
      </c>
      <c r="B86" s="74"/>
      <c r="C86" s="75"/>
      <c r="D86" s="75"/>
      <c r="E86" s="76"/>
      <c r="F86" s="76"/>
      <c r="G86" s="84">
        <v>33</v>
      </c>
      <c r="H86" s="85"/>
      <c r="I86" s="76"/>
      <c r="J86" s="76"/>
      <c r="K86" s="75">
        <f>COUNTIF(K7:K53,"é")+COUNTIF(K70:K82,"é")</f>
        <v>4</v>
      </c>
      <c r="L86" s="84"/>
      <c r="M86" s="85"/>
      <c r="N86" s="76"/>
      <c r="O86" s="76"/>
      <c r="P86" s="75">
        <f>COUNTIF(P7:P53,"é")+COUNTIF(P70:P82,"é")</f>
        <v>3</v>
      </c>
      <c r="Q86" s="84"/>
      <c r="R86" s="85"/>
      <c r="S86" s="76"/>
      <c r="T86" s="76"/>
      <c r="U86" s="75">
        <f>COUNTIF(U7:U53,"é")+COUNTIF(U70:U82,"é")</f>
        <v>5</v>
      </c>
      <c r="V86" s="84"/>
      <c r="W86" s="85"/>
      <c r="X86" s="76"/>
      <c r="Y86" s="76"/>
      <c r="Z86" s="75">
        <f>COUNTIF(Z7:Z53,"é")+COUNTIF(Z70:Z82,"é")</f>
        <v>4</v>
      </c>
      <c r="AA86" s="84"/>
      <c r="AB86" s="85"/>
      <c r="AC86" s="76"/>
      <c r="AD86" s="76"/>
      <c r="AE86" s="75">
        <f>COUNTIF(AE7:AE53,"é")+COUNTIF(AE70:AE82,"é")</f>
        <v>7</v>
      </c>
      <c r="AF86" s="84"/>
      <c r="AG86" s="85"/>
      <c r="AH86" s="76"/>
      <c r="AI86" s="76"/>
      <c r="AJ86" s="75">
        <f>COUNTIF(AJ7:AJ53,"é")+COUNTIF(AJ70:AJ82,"é")</f>
        <v>5</v>
      </c>
      <c r="AK86" s="84"/>
      <c r="AL86" s="85"/>
      <c r="AM86" s="76"/>
      <c r="AN86" s="76"/>
      <c r="AO86" s="75">
        <f>COUNTIF(AO7:AO53,"é")+COUNTIF(AO70:AO82,"é")</f>
        <v>4</v>
      </c>
      <c r="AP86" s="84"/>
    </row>
    <row r="87" spans="1:43" ht="15" customHeight="1" x14ac:dyDescent="0.35">
      <c r="A87" s="73" t="s">
        <v>213</v>
      </c>
      <c r="B87" s="74"/>
      <c r="C87" s="75"/>
      <c r="D87" s="75"/>
      <c r="E87" s="76"/>
      <c r="F87" s="76"/>
      <c r="G87" s="84">
        <v>4</v>
      </c>
      <c r="H87" s="85"/>
      <c r="I87" s="76"/>
      <c r="J87" s="76"/>
      <c r="K87" s="75">
        <f>COUNTIF(K7:K53,"h")+COUNTIF(K70:K82,"h")</f>
        <v>1</v>
      </c>
      <c r="L87" s="84"/>
      <c r="M87" s="85"/>
      <c r="N87" s="76"/>
      <c r="O87" s="76"/>
      <c r="P87" s="75">
        <f>COUNTIF(P7:P53,"h")+COUNTIF(P70:P82,"h")</f>
        <v>1</v>
      </c>
      <c r="Q87" s="84"/>
      <c r="R87" s="85"/>
      <c r="S87" s="76"/>
      <c r="T87" s="76"/>
      <c r="U87" s="75">
        <f>COUNTIF(U7:U53,"h")+COUNTIF(U70:U82,"h")</f>
        <v>1</v>
      </c>
      <c r="V87" s="84"/>
      <c r="W87" s="85"/>
      <c r="X87" s="76"/>
      <c r="Y87" s="76"/>
      <c r="Z87" s="75">
        <f>COUNTIF(Z7:Z53,"h")+COUNTIF(Z70:Z82,"h")</f>
        <v>1</v>
      </c>
      <c r="AA87" s="84"/>
      <c r="AB87" s="85"/>
      <c r="AC87" s="76"/>
      <c r="AD87" s="76"/>
      <c r="AE87" s="75">
        <f>COUNTIF(AE7:AE53,"h")+COUNTIF(AE70:AE82,"h")</f>
        <v>0</v>
      </c>
      <c r="AF87" s="84"/>
      <c r="AG87" s="85"/>
      <c r="AH87" s="76"/>
      <c r="AI87" s="76"/>
      <c r="AJ87" s="75">
        <f>COUNTIF(AJ7:AJ53,"h")+COUNTIF(AJ70:AJ82,"h")</f>
        <v>0</v>
      </c>
      <c r="AK87" s="84"/>
      <c r="AL87" s="85"/>
      <c r="AM87" s="76"/>
      <c r="AN87" s="76"/>
      <c r="AO87" s="75">
        <f>COUNTIF(AO7:AO53,"h")+COUNTIF(AO70:AO82,"h")</f>
        <v>0</v>
      </c>
      <c r="AP87" s="84"/>
    </row>
    <row r="88" spans="1:43" ht="15" customHeight="1" thickBot="1" x14ac:dyDescent="0.4">
      <c r="A88" s="77" t="s">
        <v>214</v>
      </c>
      <c r="B88" s="78"/>
      <c r="C88" s="79"/>
      <c r="D88" s="79"/>
      <c r="E88" s="80"/>
      <c r="F88" s="80"/>
      <c r="G88" s="86">
        <v>15</v>
      </c>
      <c r="H88" s="87"/>
      <c r="I88" s="80"/>
      <c r="J88" s="80"/>
      <c r="K88" s="79">
        <f>COUNTIF(K7:K53,"v")+COUNTIF(K70:K82,"v")</f>
        <v>2</v>
      </c>
      <c r="L88" s="86"/>
      <c r="M88" s="87"/>
      <c r="N88" s="80"/>
      <c r="O88" s="80"/>
      <c r="P88" s="79">
        <f>COUNTIF(P7:P53,"v")+COUNTIF(P70:P82,"v")</f>
        <v>4</v>
      </c>
      <c r="Q88" s="86"/>
      <c r="R88" s="87"/>
      <c r="S88" s="80"/>
      <c r="T88" s="80"/>
      <c r="U88" s="79">
        <f>COUNTIF(U7:U53,"v")+COUNTIF(U70:U82,"v")</f>
        <v>2</v>
      </c>
      <c r="V88" s="86"/>
      <c r="W88" s="87"/>
      <c r="X88" s="80"/>
      <c r="Y88" s="80"/>
      <c r="Z88" s="79">
        <f>COUNTIF(Z7:Z53,"v")+COUNTIF(Z70:Z82,"v")</f>
        <v>3</v>
      </c>
      <c r="AA88" s="86"/>
      <c r="AB88" s="87"/>
      <c r="AC88" s="80"/>
      <c r="AD88" s="80"/>
      <c r="AE88" s="79">
        <f>COUNTIF(AE7:AE53,"v")+COUNTIF(AE70:AE82,"v")</f>
        <v>2</v>
      </c>
      <c r="AF88" s="86"/>
      <c r="AG88" s="87"/>
      <c r="AH88" s="80"/>
      <c r="AI88" s="80"/>
      <c r="AJ88" s="79">
        <f>COUNTIF(AJ7:AJ53,"v")+COUNTIF(AJ70:AJ82,"v")</f>
        <v>2</v>
      </c>
      <c r="AK88" s="86"/>
      <c r="AL88" s="87"/>
      <c r="AM88" s="80"/>
      <c r="AN88" s="80"/>
      <c r="AO88" s="79">
        <f>COUNTIF(AO7:AO53,"v")+COUNTIF(AO70:AO82,"v")</f>
        <v>1</v>
      </c>
      <c r="AP88" s="86"/>
    </row>
    <row r="89" spans="1:43" ht="15" customHeight="1" thickBot="1" x14ac:dyDescent="0.4">
      <c r="A89" s="67" t="s">
        <v>215</v>
      </c>
      <c r="B89" s="143"/>
      <c r="C89" s="68"/>
      <c r="D89" s="68"/>
      <c r="E89" s="91">
        <f>E83/(E83+F83)</f>
        <v>0.375</v>
      </c>
      <c r="F89" s="90">
        <f>F83/(E83+F83)</f>
        <v>0.625</v>
      </c>
      <c r="G89" s="1">
        <f>SUM(G85:G88)</f>
        <v>53</v>
      </c>
    </row>
    <row r="90" spans="1:43" x14ac:dyDescent="0.35">
      <c r="B90" s="2"/>
      <c r="C90" s="1"/>
      <c r="D90" s="1"/>
      <c r="E90" s="1"/>
    </row>
    <row r="91" spans="1:43" ht="26" x14ac:dyDescent="0.35">
      <c r="A91" s="147" t="s">
        <v>241</v>
      </c>
      <c r="B91" s="148" t="s">
        <v>240</v>
      </c>
      <c r="C91" s="149"/>
      <c r="D91" s="1"/>
      <c r="E91" s="1"/>
    </row>
    <row r="92" spans="1:43" x14ac:dyDescent="0.35">
      <c r="B92" s="2"/>
      <c r="C92" s="1"/>
      <c r="D92" s="1"/>
      <c r="E92" s="1"/>
    </row>
    <row r="93" spans="1:43" ht="13.5" thickBot="1" x14ac:dyDescent="0.4">
      <c r="B93" s="1"/>
      <c r="C93" s="1"/>
      <c r="D93" s="1"/>
      <c r="E93" s="1"/>
      <c r="O93" s="3"/>
      <c r="P93" s="3"/>
      <c r="Q93" s="3"/>
      <c r="R93" s="3"/>
      <c r="S93" s="3"/>
      <c r="U93" s="3"/>
      <c r="V93" s="3"/>
      <c r="W93" s="3"/>
      <c r="X93" s="3"/>
      <c r="Y93" s="3"/>
      <c r="Z93" s="3"/>
      <c r="AA93" s="3"/>
      <c r="AB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</row>
    <row r="94" spans="1:43" ht="58.5" thickBot="1" x14ac:dyDescent="0.4">
      <c r="B94" s="2"/>
      <c r="C94" s="146" t="s">
        <v>216</v>
      </c>
      <c r="D94" s="1"/>
      <c r="H94" s="2"/>
      <c r="K94" s="3"/>
      <c r="L94" s="3"/>
      <c r="M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</row>
    <row r="95" spans="1:43" ht="13.5" thickBot="1" x14ac:dyDescent="0.4">
      <c r="B95" s="1"/>
      <c r="C95" s="1"/>
      <c r="D95" s="1"/>
      <c r="H95" s="2"/>
      <c r="J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</row>
    <row r="96" spans="1:43" x14ac:dyDescent="0.35">
      <c r="B96" s="101"/>
      <c r="C96" s="97" t="s">
        <v>217</v>
      </c>
      <c r="D96" s="106"/>
      <c r="F96" s="4"/>
      <c r="J96" s="3"/>
      <c r="K96" s="3"/>
      <c r="L96" s="3"/>
      <c r="M96" s="3"/>
      <c r="P96" s="3"/>
      <c r="Q96" s="3"/>
      <c r="R96" s="3"/>
      <c r="S96" s="3"/>
      <c r="T96" s="3"/>
      <c r="U96" s="3"/>
      <c r="V96" s="3"/>
      <c r="W96" s="3"/>
      <c r="AM96" s="3"/>
      <c r="AN96" s="3"/>
      <c r="AO96" s="3"/>
      <c r="AP96" s="3"/>
      <c r="AQ96" s="3"/>
    </row>
    <row r="97" spans="2:43" ht="13.5" thickBot="1" x14ac:dyDescent="0.4">
      <c r="B97" s="102"/>
      <c r="C97" s="98" t="s">
        <v>218</v>
      </c>
      <c r="D97" s="107">
        <f>D98+D102</f>
        <v>30</v>
      </c>
      <c r="F97" s="4"/>
      <c r="J97" s="3"/>
      <c r="K97" s="3"/>
      <c r="L97" s="3"/>
      <c r="M97" s="3"/>
      <c r="P97" s="3"/>
      <c r="Q97" s="3"/>
      <c r="R97" s="3"/>
      <c r="S97" s="3"/>
      <c r="T97" s="3"/>
      <c r="U97" s="3"/>
      <c r="V97" s="3"/>
      <c r="W97" s="3"/>
      <c r="AM97" s="3"/>
      <c r="AN97" s="3"/>
      <c r="AO97" s="3"/>
      <c r="AP97" s="3"/>
      <c r="AQ97" s="3"/>
    </row>
    <row r="98" spans="2:43" x14ac:dyDescent="0.35">
      <c r="B98" s="102"/>
      <c r="C98" s="99" t="s">
        <v>219</v>
      </c>
      <c r="D98" s="108">
        <f>SUM(D99:D101)</f>
        <v>13</v>
      </c>
      <c r="AH98" s="3"/>
      <c r="AI98" s="3"/>
      <c r="AJ98" s="3"/>
      <c r="AK98" s="3"/>
      <c r="AL98" s="3"/>
      <c r="AM98" s="3"/>
      <c r="AN98" s="3"/>
      <c r="AO98" s="3"/>
      <c r="AP98" s="3"/>
      <c r="AQ98" s="3"/>
    </row>
    <row r="99" spans="2:43" x14ac:dyDescent="0.3">
      <c r="B99" s="103" t="s">
        <v>220</v>
      </c>
      <c r="C99" s="1" t="s">
        <v>62</v>
      </c>
      <c r="D99" s="109">
        <v>4</v>
      </c>
    </row>
    <row r="100" spans="2:43" x14ac:dyDescent="0.3">
      <c r="B100" s="103" t="s">
        <v>221</v>
      </c>
      <c r="C100" s="1" t="s">
        <v>77</v>
      </c>
      <c r="D100" s="109">
        <v>5</v>
      </c>
    </row>
    <row r="101" spans="2:43" x14ac:dyDescent="0.3">
      <c r="B101" s="103" t="s">
        <v>222</v>
      </c>
      <c r="C101" s="1" t="s">
        <v>61</v>
      </c>
      <c r="D101" s="109">
        <v>4</v>
      </c>
    </row>
    <row r="102" spans="2:43" x14ac:dyDescent="0.35">
      <c r="B102" s="102"/>
      <c r="C102" s="99" t="s">
        <v>223</v>
      </c>
      <c r="D102" s="108">
        <f>D103</f>
        <v>17</v>
      </c>
      <c r="E102" s="1"/>
      <c r="N102" s="3"/>
      <c r="O102" s="2"/>
    </row>
    <row r="103" spans="2:43" x14ac:dyDescent="0.35">
      <c r="B103" s="102"/>
      <c r="C103" s="100" t="s">
        <v>233</v>
      </c>
      <c r="D103" s="110">
        <f>SUM(D104:D107)</f>
        <v>17</v>
      </c>
      <c r="E103" s="1"/>
    </row>
    <row r="104" spans="2:43" x14ac:dyDescent="0.3">
      <c r="B104" s="130" t="s">
        <v>234</v>
      </c>
      <c r="C104" s="122" t="s">
        <v>228</v>
      </c>
      <c r="D104" s="131">
        <v>4</v>
      </c>
      <c r="E104" s="1"/>
    </row>
    <row r="105" spans="2:43" x14ac:dyDescent="0.3">
      <c r="B105" s="130" t="s">
        <v>235</v>
      </c>
      <c r="C105" s="122" t="s">
        <v>229</v>
      </c>
      <c r="D105" s="131">
        <v>5</v>
      </c>
      <c r="E105" s="1"/>
    </row>
    <row r="106" spans="2:43" x14ac:dyDescent="0.3">
      <c r="B106" s="130" t="s">
        <v>236</v>
      </c>
      <c r="C106" s="122" t="s">
        <v>230</v>
      </c>
      <c r="D106" s="131">
        <v>4</v>
      </c>
      <c r="E106" s="1"/>
    </row>
    <row r="107" spans="2:43" x14ac:dyDescent="0.3">
      <c r="B107" s="130" t="s">
        <v>237</v>
      </c>
      <c r="C107" s="122" t="s">
        <v>231</v>
      </c>
      <c r="D107" s="131">
        <v>4</v>
      </c>
    </row>
    <row r="108" spans="2:43" x14ac:dyDescent="0.35">
      <c r="B108" s="104"/>
      <c r="C108" s="100" t="s">
        <v>224</v>
      </c>
      <c r="D108" s="110">
        <f>SUM(D109:D112)</f>
        <v>16</v>
      </c>
    </row>
    <row r="109" spans="2:43" x14ac:dyDescent="0.3">
      <c r="B109" s="103" t="s">
        <v>144</v>
      </c>
      <c r="C109" s="1" t="s">
        <v>145</v>
      </c>
      <c r="D109" s="109">
        <v>4</v>
      </c>
    </row>
    <row r="110" spans="2:43" x14ac:dyDescent="0.3">
      <c r="B110" s="103" t="s">
        <v>147</v>
      </c>
      <c r="C110" s="1" t="s">
        <v>148</v>
      </c>
      <c r="D110" s="109">
        <v>4</v>
      </c>
    </row>
    <row r="111" spans="2:43" x14ac:dyDescent="0.3">
      <c r="B111" s="103" t="s">
        <v>150</v>
      </c>
      <c r="C111" s="1" t="s">
        <v>151</v>
      </c>
      <c r="D111" s="109">
        <v>4</v>
      </c>
    </row>
    <row r="112" spans="2:43" x14ac:dyDescent="0.3">
      <c r="B112" s="103" t="s">
        <v>153</v>
      </c>
      <c r="C112" s="1" t="s">
        <v>154</v>
      </c>
      <c r="D112" s="109">
        <v>4</v>
      </c>
    </row>
    <row r="113" spans="2:4" x14ac:dyDescent="0.35">
      <c r="B113" s="102"/>
      <c r="C113" s="100" t="s">
        <v>225</v>
      </c>
      <c r="D113" s="110">
        <f>SUM(D114:D117)</f>
        <v>16</v>
      </c>
    </row>
    <row r="114" spans="2:4" x14ac:dyDescent="0.3">
      <c r="B114" s="103" t="s">
        <v>160</v>
      </c>
      <c r="C114" s="1" t="s">
        <v>161</v>
      </c>
      <c r="D114" s="109">
        <v>4</v>
      </c>
    </row>
    <row r="115" spans="2:4" x14ac:dyDescent="0.3">
      <c r="B115" s="103" t="s">
        <v>226</v>
      </c>
      <c r="C115" s="1" t="s">
        <v>131</v>
      </c>
      <c r="D115" s="109">
        <v>4</v>
      </c>
    </row>
    <row r="116" spans="2:4" x14ac:dyDescent="0.3">
      <c r="B116" s="103" t="s">
        <v>165</v>
      </c>
      <c r="C116" s="1" t="s">
        <v>166</v>
      </c>
      <c r="D116" s="109">
        <v>4</v>
      </c>
    </row>
    <row r="117" spans="2:4" ht="13.5" thickBot="1" x14ac:dyDescent="0.35">
      <c r="B117" s="105" t="s">
        <v>168</v>
      </c>
      <c r="C117" s="98" t="s">
        <v>169</v>
      </c>
      <c r="D117" s="107">
        <v>4</v>
      </c>
    </row>
    <row r="118" spans="2:4" x14ac:dyDescent="0.35">
      <c r="C118" s="1"/>
      <c r="D118" s="1"/>
    </row>
    <row r="119" spans="2:4" x14ac:dyDescent="0.35">
      <c r="D119" s="1"/>
    </row>
    <row r="120" spans="2:4" x14ac:dyDescent="0.35">
      <c r="D120" s="1"/>
    </row>
    <row r="121" spans="2:4" x14ac:dyDescent="0.35">
      <c r="D121" s="1"/>
    </row>
    <row r="122" spans="2:4" x14ac:dyDescent="0.35">
      <c r="D122" s="1"/>
    </row>
  </sheetData>
  <mergeCells count="42">
    <mergeCell ref="W5:AA5"/>
    <mergeCell ref="AC76:AD76"/>
    <mergeCell ref="AC77:AD77"/>
    <mergeCell ref="AC71:AD71"/>
    <mergeCell ref="AC72:AD72"/>
    <mergeCell ref="AC73:AD73"/>
    <mergeCell ref="AC74:AD74"/>
    <mergeCell ref="M5:Q5"/>
    <mergeCell ref="E4:G5"/>
    <mergeCell ref="D4:D6"/>
    <mergeCell ref="A45:C45"/>
    <mergeCell ref="A4:A6"/>
    <mergeCell ref="A7:C7"/>
    <mergeCell ref="A17:C17"/>
    <mergeCell ref="A24:C24"/>
    <mergeCell ref="AB84:AF84"/>
    <mergeCell ref="H84:L84"/>
    <mergeCell ref="M84:Q84"/>
    <mergeCell ref="R84:V84"/>
    <mergeCell ref="W84:AA84"/>
    <mergeCell ref="E84:F84"/>
    <mergeCell ref="A75:C75"/>
    <mergeCell ref="A83:C83"/>
    <mergeCell ref="B54:C54"/>
    <mergeCell ref="B46:C46"/>
    <mergeCell ref="B62:C62"/>
    <mergeCell ref="B91:C91"/>
    <mergeCell ref="AG84:AK84"/>
    <mergeCell ref="AL84:AP84"/>
    <mergeCell ref="B1:AQ1"/>
    <mergeCell ref="AG5:AK5"/>
    <mergeCell ref="AL5:AP5"/>
    <mergeCell ref="AB5:AF5"/>
    <mergeCell ref="B2:AQ2"/>
    <mergeCell ref="H4:AP4"/>
    <mergeCell ref="B5:B6"/>
    <mergeCell ref="C5:C6"/>
    <mergeCell ref="B4:C4"/>
    <mergeCell ref="AQ4:AQ6"/>
    <mergeCell ref="H5:L5"/>
    <mergeCell ref="R5:V5"/>
    <mergeCell ref="A70:C70"/>
  </mergeCells>
  <conditionalFormatting sqref="K88">
    <cfRule type="cellIs" dxfId="6" priority="8" operator="greaterThan">
      <formula>5</formula>
    </cfRule>
  </conditionalFormatting>
  <conditionalFormatting sqref="P88">
    <cfRule type="cellIs" dxfId="5" priority="6" operator="greaterThan">
      <formula>5</formula>
    </cfRule>
  </conditionalFormatting>
  <conditionalFormatting sqref="U88">
    <cfRule type="cellIs" dxfId="4" priority="5" operator="greaterThan">
      <formula>5</formula>
    </cfRule>
  </conditionalFormatting>
  <conditionalFormatting sqref="Z88">
    <cfRule type="cellIs" dxfId="3" priority="4" operator="greaterThan">
      <formula>5</formula>
    </cfRule>
  </conditionalFormatting>
  <conditionalFormatting sqref="AE88">
    <cfRule type="cellIs" dxfId="2" priority="3" operator="greaterThan">
      <formula>5</formula>
    </cfRule>
  </conditionalFormatting>
  <conditionalFormatting sqref="AJ88">
    <cfRule type="cellIs" dxfId="1" priority="2" operator="greaterThan">
      <formula>5</formula>
    </cfRule>
  </conditionalFormatting>
  <conditionalFormatting sqref="AO88">
    <cfRule type="cellIs" dxfId="0" priority="1" operator="greaterThan">
      <formula>5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8" scale="73" fitToHeight="0" orientation="landscape" cellComments="asDisplayed" r:id="rId1"/>
  <headerFooter>
    <oddHeader>&amp;LÓbudai Egyetem
Keleti Károly Gazdasági Kar&amp;RÉrvényes: 2023/24. tanévtől</oddHeader>
    <oddFooter>&amp;LBudapest, &amp;D&amp;CMűszaki menedzser BSc.
Nappali tagozat
&amp;P/&amp;N</oddFooter>
  </headerFooter>
  <rowBreaks count="1" manualBreakCount="1">
    <brk id="6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3386913-36fb-4319-ad0d-41cc24f8ebdc">
      <Terms xmlns="http://schemas.microsoft.com/office/infopath/2007/PartnerControls"/>
    </lcf76f155ced4ddcb4097134ff3c332f>
    <TaxCatchAll xmlns="89a0d6c6-d406-4ea9-8149-505dbbf7313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441EDDF9BEE844EA56F818B1FD511E8" ma:contentTypeVersion="8" ma:contentTypeDescription="Új dokumentum létrehozása." ma:contentTypeScope="" ma:versionID="636dcfffa6e8d9ad209e2398b731d2af">
  <xsd:schema xmlns:xsd="http://www.w3.org/2001/XMLSchema" xmlns:xs="http://www.w3.org/2001/XMLSchema" xmlns:p="http://schemas.microsoft.com/office/2006/metadata/properties" xmlns:ns2="e3386913-36fb-4319-ad0d-41cc24f8ebdc" xmlns:ns3="89a0d6c6-d406-4ea9-8149-505dbbf73136" targetNamespace="http://schemas.microsoft.com/office/2006/metadata/properties" ma:root="true" ma:fieldsID="60582510bae0adfed9a7ddc102a60e9f" ns2:_="" ns3:_="">
    <xsd:import namespace="e3386913-36fb-4319-ad0d-41cc24f8ebdc"/>
    <xsd:import namespace="89a0d6c6-d406-4ea9-8149-505dbbf731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386913-36fb-4319-ad0d-41cc24f8eb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Képcímkék" ma:readOnly="false" ma:fieldId="{5cf76f15-5ced-4ddc-b409-7134ff3c332f}" ma:taxonomyMulti="true" ma:sspId="81fdf5ea-129c-422e-b789-1a66b7cb61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a0d6c6-d406-4ea9-8149-505dbbf7313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de27341-570f-4f99-8cea-897d32940845}" ma:internalName="TaxCatchAll" ma:showField="CatchAllData" ma:web="89a0d6c6-d406-4ea9-8149-505dbbf731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D6FF12-56B1-4206-80BF-568D0F162FC0}">
  <ds:schemaRefs>
    <ds:schemaRef ds:uri="http://schemas.microsoft.com/office/2006/metadata/properties"/>
    <ds:schemaRef ds:uri="http://schemas.microsoft.com/office/infopath/2007/PartnerControls"/>
    <ds:schemaRef ds:uri="e3386913-36fb-4319-ad0d-41cc24f8ebdc"/>
    <ds:schemaRef ds:uri="89a0d6c6-d406-4ea9-8149-505dbbf73136"/>
  </ds:schemaRefs>
</ds:datastoreItem>
</file>

<file path=customXml/itemProps2.xml><?xml version="1.0" encoding="utf-8"?>
<ds:datastoreItem xmlns:ds="http://schemas.openxmlformats.org/officeDocument/2006/customXml" ds:itemID="{0E66334C-85ED-4CE0-9D97-B710C7C886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386913-36fb-4319-ad0d-41cc24f8ebdc"/>
    <ds:schemaRef ds:uri="89a0d6c6-d406-4ea9-8149-505dbbf731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330642-E4A6-42E2-BA99-97E3F4DF37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Nappali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Dr. Nagy Viktor</dc:creator>
  <cp:keywords/>
  <dc:description/>
  <cp:lastModifiedBy>Dr. Kiss Mariann</cp:lastModifiedBy>
  <cp:revision/>
  <dcterms:created xsi:type="dcterms:W3CDTF">2016-05-11T14:59:07Z</dcterms:created>
  <dcterms:modified xsi:type="dcterms:W3CDTF">2026-08-15T10:39:46Z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0x0101008441EDDF9BEE844EA56F818B1FD511E8</vt:lpwstr>
  </property>
  <property fmtid="{D5CDD505-2E9C-101B-9397-08002B2CF9AE}" pid="3" name="MediaServiceImageTags">
    <vt:lpwstr/>
  </property>
</Properties>
</file>