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EB31C6A6-EDA0-46BE-919C-B62B16AD55CC}" xr6:coauthVersionLast="47" xr6:coauthVersionMax="47" xr10:uidLastSave="{00000000-0000-0000-0000-000000000000}"/>
  <bookViews>
    <workbookView xWindow="3120" yWindow="1710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TANTERV'!$A$3:$AB$47</definedName>
    <definedName name="_xlnm.Print_Area" localSheetId="0">'F TANTERV'!$A$1:$AA$59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6" i="1" l="1"/>
  <c r="D52" i="1"/>
  <c r="E47" i="1"/>
  <c r="F33" i="1" l="1"/>
  <c r="E33" i="1"/>
  <c r="F12" i="1"/>
  <c r="E24" i="1"/>
  <c r="F24" i="1"/>
  <c r="F35" i="1"/>
  <c r="D51" i="1"/>
  <c r="F36" i="1" l="1"/>
  <c r="E36" i="1"/>
  <c r="G10" i="1" l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E30" i="1"/>
  <c r="F30" i="1"/>
  <c r="E31" i="1"/>
  <c r="F31" i="1"/>
  <c r="E32" i="1"/>
  <c r="F32" i="1"/>
  <c r="E34" i="1"/>
  <c r="F34" i="1"/>
  <c r="E35" i="1"/>
  <c r="F29" i="1"/>
  <c r="E29" i="1"/>
  <c r="F28" i="1"/>
  <c r="E28" i="1"/>
  <c r="F27" i="1"/>
  <c r="E27" i="1"/>
  <c r="F25" i="1"/>
  <c r="E25" i="1"/>
  <c r="F23" i="1"/>
  <c r="E23" i="1"/>
  <c r="F20" i="1"/>
  <c r="F18" i="1"/>
  <c r="F17" i="1"/>
  <c r="F16" i="1"/>
  <c r="F13" i="1"/>
  <c r="E11" i="1"/>
  <c r="F10" i="1" l="1"/>
  <c r="E22" i="1"/>
  <c r="E21" i="1" s="1"/>
  <c r="F22" i="1"/>
  <c r="Z39" i="1" l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8" i="1"/>
  <c r="Z37" i="1"/>
  <c r="Z21" i="1" s="1"/>
  <c r="Y37" i="1"/>
  <c r="Y21" i="1" s="1"/>
  <c r="X37" i="1"/>
  <c r="X21" i="1" s="1"/>
  <c r="W37" i="1"/>
  <c r="W21" i="1" s="1"/>
  <c r="V37" i="1"/>
  <c r="V21" i="1" s="1"/>
  <c r="U37" i="1"/>
  <c r="U21" i="1" s="1"/>
  <c r="T37" i="1"/>
  <c r="T21" i="1" s="1"/>
  <c r="T44" i="1" s="1"/>
  <c r="S37" i="1"/>
  <c r="S21" i="1" s="1"/>
  <c r="R37" i="1"/>
  <c r="R21" i="1" s="1"/>
  <c r="Q37" i="1"/>
  <c r="Q21" i="1" s="1"/>
  <c r="P37" i="1"/>
  <c r="P21" i="1" s="1"/>
  <c r="O37" i="1"/>
  <c r="O21" i="1" s="1"/>
  <c r="N37" i="1"/>
  <c r="N21" i="1" s="1"/>
  <c r="M37" i="1"/>
  <c r="M21" i="1" s="1"/>
  <c r="L37" i="1"/>
  <c r="L21" i="1" s="1"/>
  <c r="K37" i="1"/>
  <c r="K21" i="1" s="1"/>
  <c r="J37" i="1"/>
  <c r="J21" i="1" s="1"/>
  <c r="I37" i="1"/>
  <c r="I21" i="1" s="1"/>
  <c r="H37" i="1"/>
  <c r="H21" i="1" s="1"/>
  <c r="G37" i="1"/>
  <c r="G21" i="1" s="1"/>
  <c r="E20" i="1"/>
  <c r="E18" i="1"/>
  <c r="E17" i="1"/>
  <c r="E16" i="1"/>
  <c r="Z15" i="1"/>
  <c r="X15" i="1"/>
  <c r="W15" i="1"/>
  <c r="V15" i="1"/>
  <c r="U15" i="1"/>
  <c r="S15" i="1"/>
  <c r="R15" i="1"/>
  <c r="Q15" i="1"/>
  <c r="P15" i="1"/>
  <c r="N15" i="1"/>
  <c r="M15" i="1"/>
  <c r="L15" i="1"/>
  <c r="K15" i="1"/>
  <c r="I15" i="1"/>
  <c r="H15" i="1"/>
  <c r="G15" i="1"/>
  <c r="E14" i="1"/>
  <c r="E13" i="1"/>
  <c r="H42" i="1" l="1"/>
  <c r="E10" i="1"/>
  <c r="F37" i="1"/>
  <c r="F21" i="1" s="1"/>
  <c r="R42" i="1"/>
  <c r="E39" i="1"/>
  <c r="W42" i="1"/>
  <c r="L42" i="1"/>
  <c r="M42" i="1"/>
  <c r="K42" i="1"/>
  <c r="E15" i="1"/>
  <c r="J46" i="1"/>
  <c r="J44" i="1"/>
  <c r="J43" i="1"/>
  <c r="O46" i="1"/>
  <c r="O43" i="1"/>
  <c r="N42" i="1"/>
  <c r="V42" i="1"/>
  <c r="F15" i="1"/>
  <c r="P42" i="1"/>
  <c r="I42" i="1"/>
  <c r="Q42" i="1"/>
  <c r="U42" i="1"/>
  <c r="Z42" i="1"/>
  <c r="S42" i="1"/>
  <c r="X42" i="1"/>
  <c r="G42" i="1"/>
  <c r="Y44" i="1"/>
  <c r="Y47" i="1" s="1"/>
  <c r="T47" i="1"/>
  <c r="O44" i="1"/>
  <c r="F42" i="1" l="1"/>
  <c r="O47" i="1"/>
  <c r="J47" i="1"/>
  <c r="E4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E30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<sst xmlns="http://schemas.openxmlformats.org/spreadsheetml/2006/main" count="201" uniqueCount="123">
  <si>
    <t>MINTATANTERV</t>
  </si>
  <si>
    <t>Gazdálkodási és menedzsment felsőoktatási szakképzés</t>
  </si>
  <si>
    <t>Nappali tagozat</t>
  </si>
  <si>
    <t xml:space="preserve">  heti óraszámokkal (ea, tgy., l.)) ; követelményekkel (k.); kreditekkel (kr.)</t>
  </si>
  <si>
    <t>Kód</t>
  </si>
  <si>
    <t>Tantárgyak</t>
  </si>
  <si>
    <t>elearning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</si>
  <si>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</si>
  <si>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</si>
  <si>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</si>
  <si>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</si>
  <si>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</si>
  <si>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</si>
  <si>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</si>
  <si>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</si>
  <si>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</si>
  <si>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ea</t>
  </si>
  <si>
    <t>tgy</t>
  </si>
  <si>
    <t>l</t>
  </si>
  <si>
    <t>k</t>
  </si>
  <si>
    <t>kr</t>
  </si>
  <si>
    <t>A</t>
  </si>
  <si>
    <t xml:space="preserve">Közös kompetencia modul </t>
  </si>
  <si>
    <t>GMXMP1GFNF</t>
  </si>
  <si>
    <t>Munkaerő-piaci ismeretek</t>
  </si>
  <si>
    <t>é</t>
  </si>
  <si>
    <t>GKXNY2GFNF</t>
  </si>
  <si>
    <t>Idegen nyelvi alapszintű ismeretek</t>
  </si>
  <si>
    <t>GIXSP1GFNF</t>
  </si>
  <si>
    <t>Szakmai és pénzügyi információ feldolgozási ismeretek</t>
  </si>
  <si>
    <t>Kommunikációs ismeretek</t>
  </si>
  <si>
    <t>B</t>
  </si>
  <si>
    <t>Képzési terület és képzési ág szerinti modul</t>
  </si>
  <si>
    <t>5.</t>
  </si>
  <si>
    <t>GKEJO1GFNF</t>
  </si>
  <si>
    <t xml:space="preserve">Államigazgatási és jogi ismeretek </t>
  </si>
  <si>
    <t>elearning</t>
  </si>
  <si>
    <t>v</t>
  </si>
  <si>
    <t>6.</t>
  </si>
  <si>
    <t>GIEVG2GFNF</t>
  </si>
  <si>
    <t xml:space="preserve">Vállalkozásgazdaságtan </t>
  </si>
  <si>
    <t>blended</t>
  </si>
  <si>
    <t>7.</t>
  </si>
  <si>
    <t>GMEST2GFNF</t>
  </si>
  <si>
    <t>Statisztika</t>
  </si>
  <si>
    <t>8.</t>
  </si>
  <si>
    <t>GMXMD1GFNF</t>
  </si>
  <si>
    <t>Menedzsment alapjai</t>
  </si>
  <si>
    <t>9.</t>
  </si>
  <si>
    <t>GKXKG1GFNF</t>
  </si>
  <si>
    <t>Közgazdaságtani alapismeretek</t>
  </si>
  <si>
    <t>C</t>
  </si>
  <si>
    <t>C Szakképzési modul</t>
  </si>
  <si>
    <t>C/1 Szakirány szerinti modul</t>
  </si>
  <si>
    <t>10.</t>
  </si>
  <si>
    <t>GUEPK1GFNF</t>
  </si>
  <si>
    <t xml:space="preserve">Piackutatás és adatelemzés </t>
  </si>
  <si>
    <t>11.</t>
  </si>
  <si>
    <t>Startup projektek gazdasági támogatása</t>
  </si>
  <si>
    <t>12.</t>
  </si>
  <si>
    <t>GKEPA1GFNF</t>
  </si>
  <si>
    <t>Pénzügyek alapjai</t>
  </si>
  <si>
    <t>13.</t>
  </si>
  <si>
    <t>GKEVP2GFNF</t>
  </si>
  <si>
    <t>Vállalkozások pénzügyei</t>
  </si>
  <si>
    <t>14.</t>
  </si>
  <si>
    <t>GUEMA1GFNF</t>
  </si>
  <si>
    <t>Marketing alapjai</t>
  </si>
  <si>
    <t>15.</t>
  </si>
  <si>
    <t>GMESA1GFNF</t>
  </si>
  <si>
    <t>Számvitel alapjai</t>
  </si>
  <si>
    <t>16.</t>
  </si>
  <si>
    <t>GKEPM2GFNF</t>
  </si>
  <si>
    <t>Projektmenedzsment</t>
  </si>
  <si>
    <t>17.</t>
  </si>
  <si>
    <t>GUEVV2GFNF</t>
  </si>
  <si>
    <t>Válság- és változásmenedzsment</t>
  </si>
  <si>
    <t>18.</t>
  </si>
  <si>
    <t>GMXHR1GFNF</t>
  </si>
  <si>
    <t>HR menedzsment és vezetési technikák</t>
  </si>
  <si>
    <t>19.</t>
  </si>
  <si>
    <t>GUEFM2GFNF</t>
  </si>
  <si>
    <t xml:space="preserve">Fogyasztói magatartás és szervezeti piacok </t>
  </si>
  <si>
    <t>20.</t>
  </si>
  <si>
    <t>Környezetgazdaságtan</t>
  </si>
  <si>
    <t>21.</t>
  </si>
  <si>
    <t>Döntéselmélet és módszertan</t>
  </si>
  <si>
    <t>22.</t>
  </si>
  <si>
    <t>GMETM1GFNF</t>
  </si>
  <si>
    <t>Termelésmenedzsment</t>
  </si>
  <si>
    <t>23.</t>
  </si>
  <si>
    <t>GUEIM1GFNF</t>
  </si>
  <si>
    <t>Integrált marketingkommunikáció</t>
  </si>
  <si>
    <t>C/2 Gyakorlati félév</t>
  </si>
  <si>
    <t>24.</t>
  </si>
  <si>
    <t>GKGSG2GFNF</t>
  </si>
  <si>
    <t>Szakmai gyakorlat</t>
  </si>
  <si>
    <t>Kritérium tárgyak</t>
  </si>
  <si>
    <t>25.</t>
  </si>
  <si>
    <t>GDIPAT1BNF</t>
  </si>
  <si>
    <t>Patronálás</t>
  </si>
  <si>
    <t>a</t>
  </si>
  <si>
    <t>Összesen</t>
  </si>
  <si>
    <t>aláírás (a)</t>
  </si>
  <si>
    <t>vizsga (v)</t>
  </si>
  <si>
    <t>Féléviközi teljesítmény (é)</t>
  </si>
  <si>
    <t>Összes követelmény</t>
  </si>
  <si>
    <t>Záróvizsga:</t>
  </si>
  <si>
    <t>e</t>
  </si>
  <si>
    <t>gy</t>
  </si>
  <si>
    <t>Komplex szakmai ismeretek (1)</t>
  </si>
  <si>
    <t>Projektmenedzsment (2)</t>
  </si>
  <si>
    <t>26.</t>
  </si>
  <si>
    <t>Háromfokozatú értékelés (h)</t>
  </si>
  <si>
    <t>Testnevelés</t>
  </si>
  <si>
    <t>h</t>
  </si>
  <si>
    <t>GUXKI1GFNF</t>
  </si>
  <si>
    <t>GMEMD1GFNF</t>
  </si>
  <si>
    <t>GIEDM1GFNF</t>
  </si>
  <si>
    <t>GKESU1GFNF</t>
  </si>
  <si>
    <t>GKEKO2GFNF</t>
  </si>
  <si>
    <t>OTTESI1FNF</t>
  </si>
  <si>
    <t>15 hét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</si>
</sst>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ck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257">
    <xf numFmtId="0" fontId="0" fillId="0" borderId="0" xfId="0"/>
    <xf numFmtId="0" fontId="1" fillId="0" borderId="0" xfId="0" applyFont="1"/>
    <xf numFmtId="0" fontId="7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68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10" xfId="0" applyFont="1" applyBorder="1"/>
    <xf numFmtId="0" fontId="5" fillId="0" borderId="10" xfId="0" applyFont="1" applyBorder="1" applyAlignment="1">
      <alignment horizontal="right"/>
    </xf>
    <xf numFmtId="0" fontId="5" fillId="0" borderId="11" xfId="0" applyFont="1" applyBorder="1"/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6" fillId="0" borderId="3" xfId="0" applyFont="1" applyBorder="1"/>
    <xf numFmtId="0" fontId="5" fillId="0" borderId="12" xfId="0" applyFont="1" applyBorder="1" applyAlignment="1">
      <alignment horizontal="right"/>
    </xf>
    <xf numFmtId="0" fontId="5" fillId="0" borderId="16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4" xfId="0" applyFont="1" applyBorder="1"/>
    <xf numFmtId="0" fontId="6" fillId="0" borderId="24" xfId="0" applyFont="1" applyBorder="1"/>
    <xf numFmtId="0" fontId="7" fillId="0" borderId="36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6" fillId="0" borderId="53" xfId="0" applyFont="1" applyBorder="1"/>
    <xf numFmtId="0" fontId="6" fillId="0" borderId="63" xfId="0" applyFont="1" applyBorder="1"/>
    <xf numFmtId="0" fontId="7" fillId="0" borderId="3" xfId="0" applyFont="1" applyBorder="1" applyAlignment="1">
      <alignment horizontal="left"/>
    </xf>
    <xf numFmtId="0" fontId="7" fillId="0" borderId="44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49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7" fillId="0" borderId="18" xfId="0" applyFont="1" applyBorder="1"/>
    <xf numFmtId="0" fontId="10" fillId="0" borderId="50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6" fillId="0" borderId="52" xfId="0" applyFont="1" applyBorder="1"/>
    <xf numFmtId="0" fontId="6" fillId="0" borderId="54" xfId="0" applyFont="1" applyBorder="1" applyAlignment="1">
      <alignment horizontal="center"/>
    </xf>
    <xf numFmtId="0" fontId="5" fillId="0" borderId="56" xfId="0" applyFont="1" applyBorder="1" applyAlignment="1">
      <alignment horizontal="center"/>
    </xf>
    <xf numFmtId="0" fontId="6" fillId="0" borderId="57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7" fillId="0" borderId="61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35" xfId="0" applyFont="1" applyBorder="1"/>
    <xf numFmtId="0" fontId="6" fillId="0" borderId="25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5" fillId="0" borderId="62" xfId="0" applyFont="1" applyBorder="1" applyAlignment="1">
      <alignment horizontal="center"/>
    </xf>
    <xf numFmtId="0" fontId="7" fillId="0" borderId="47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5" fillId="0" borderId="65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6" fillId="0" borderId="66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8" xfId="0" applyFont="1" applyBorder="1"/>
    <xf numFmtId="0" fontId="10" fillId="0" borderId="12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7" fillId="0" borderId="74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7" fillId="0" borderId="76" xfId="0" applyFont="1" applyBorder="1" applyAlignment="1">
      <alignment vertical="center"/>
    </xf>
    <xf numFmtId="0" fontId="7" fillId="0" borderId="77" xfId="0" applyFont="1" applyBorder="1" applyAlignment="1">
      <alignment vertical="center" wrapText="1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7" fillId="2" borderId="79" xfId="0" applyFont="1" applyFill="1" applyBorder="1" applyAlignment="1">
      <alignment horizontal="left" vertical="center"/>
    </xf>
    <xf numFmtId="0" fontId="6" fillId="2" borderId="8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7" fillId="2" borderId="6" xfId="0" applyFont="1" applyFill="1" applyBorder="1" applyAlignment="1">
      <alignment vertical="center"/>
    </xf>
    <xf numFmtId="0" fontId="5" fillId="2" borderId="35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81" xfId="0" applyFont="1" applyFill="1" applyBorder="1" applyAlignment="1">
      <alignment vertical="center"/>
    </xf>
    <xf numFmtId="0" fontId="5" fillId="2" borderId="8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82" xfId="0" applyFont="1" applyFill="1" applyBorder="1" applyAlignment="1">
      <alignment horizontal="center" vertical="center"/>
    </xf>
    <xf numFmtId="0" fontId="7" fillId="2" borderId="81" xfId="0" applyFont="1" applyFill="1" applyBorder="1"/>
    <xf numFmtId="0" fontId="6" fillId="2" borderId="80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82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5" fillId="2" borderId="83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/>
    </xf>
    <xf numFmtId="0" fontId="7" fillId="3" borderId="69" xfId="0" applyFont="1" applyFill="1" applyBorder="1" applyAlignment="1">
      <alignment horizontal="center"/>
    </xf>
    <xf numFmtId="0" fontId="7" fillId="3" borderId="20" xfId="0" applyFont="1" applyFill="1" applyBorder="1" applyAlignment="1">
      <alignment horizontal="center"/>
    </xf>
    <xf numFmtId="0" fontId="7" fillId="3" borderId="36" xfId="0" applyFont="1" applyFill="1" applyBorder="1" applyAlignment="1">
      <alignment horizontal="center"/>
    </xf>
    <xf numFmtId="0" fontId="7" fillId="3" borderId="19" xfId="0" applyFont="1" applyFill="1" applyBorder="1" applyAlignment="1">
      <alignment horizontal="center"/>
    </xf>
    <xf numFmtId="0" fontId="10" fillId="3" borderId="20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21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7" fillId="3" borderId="18" xfId="0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48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3" borderId="49" xfId="0" applyFont="1" applyFill="1" applyBorder="1" applyAlignment="1">
      <alignment horizontal="center"/>
    </xf>
    <xf numFmtId="0" fontId="5" fillId="3" borderId="43" xfId="0" applyFont="1" applyFill="1" applyBorder="1" applyAlignment="1">
      <alignment horizontal="center"/>
    </xf>
    <xf numFmtId="0" fontId="6" fillId="2" borderId="35" xfId="0" applyFont="1" applyFill="1" applyBorder="1"/>
    <xf numFmtId="0" fontId="6" fillId="2" borderId="24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 wrapText="1"/>
    </xf>
    <xf numFmtId="0" fontId="5" fillId="2" borderId="8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0" fillId="2" borderId="0" xfId="0" applyFill="1"/>
    <xf numFmtId="0" fontId="5" fillId="0" borderId="26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7" fillId="0" borderId="26" xfId="0" applyFont="1" applyBorder="1" applyAlignment="1">
      <alignment horizontal="center" wrapText="1"/>
    </xf>
    <xf numFmtId="0" fontId="5" fillId="2" borderId="26" xfId="0" applyFont="1" applyFill="1" applyBorder="1" applyAlignment="1">
      <alignment horizontal="center" vertical="center"/>
    </xf>
    <xf numFmtId="0" fontId="10" fillId="0" borderId="36" xfId="0" applyFont="1" applyBorder="1" applyAlignment="1">
      <alignment horizontal="center"/>
    </xf>
    <xf numFmtId="0" fontId="10" fillId="3" borderId="36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86" xfId="0" applyFont="1" applyBorder="1" applyAlignment="1">
      <alignment horizontal="center" vertical="center"/>
    </xf>
    <xf numFmtId="0" fontId="5" fillId="2" borderId="27" xfId="0" applyFont="1" applyFill="1" applyBorder="1" applyAlignment="1">
      <alignment horizontal="center"/>
    </xf>
    <xf numFmtId="0" fontId="5" fillId="2" borderId="81" xfId="0" applyFont="1" applyFill="1" applyBorder="1" applyAlignment="1">
      <alignment horizontal="center"/>
    </xf>
    <xf numFmtId="0" fontId="7" fillId="2" borderId="24" xfId="0" applyFont="1" applyFill="1" applyBorder="1"/>
    <xf numFmtId="0" fontId="6" fillId="2" borderId="24" xfId="0" applyFont="1" applyFill="1" applyBorder="1"/>
    <xf numFmtId="0" fontId="6" fillId="2" borderId="51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 wrapText="1"/>
    </xf>
    <xf numFmtId="0" fontId="9" fillId="2" borderId="0" xfId="0" applyFont="1" applyFill="1"/>
    <xf numFmtId="0" fontId="6" fillId="2" borderId="2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1" fillId="2" borderId="0" xfId="0" applyFont="1" applyFill="1"/>
    <xf numFmtId="0" fontId="6" fillId="2" borderId="31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0" fontId="7" fillId="2" borderId="51" xfId="0" applyFont="1" applyFill="1" applyBorder="1" applyAlignment="1">
      <alignment horizontal="center"/>
    </xf>
    <xf numFmtId="0" fontId="7" fillId="2" borderId="53" xfId="0" applyFont="1" applyFill="1" applyBorder="1"/>
    <xf numFmtId="0" fontId="6" fillId="2" borderId="53" xfId="0" applyFont="1" applyFill="1" applyBorder="1"/>
    <xf numFmtId="0" fontId="5" fillId="2" borderId="55" xfId="0" applyFont="1" applyFill="1" applyBorder="1" applyAlignment="1">
      <alignment horizontal="center"/>
    </xf>
    <xf numFmtId="0" fontId="6" fillId="2" borderId="57" xfId="0" applyFont="1" applyFill="1" applyBorder="1" applyAlignment="1">
      <alignment horizontal="center"/>
    </xf>
    <xf numFmtId="0" fontId="5" fillId="2" borderId="56" xfId="0" applyFont="1" applyFill="1" applyBorder="1" applyAlignment="1">
      <alignment horizontal="center"/>
    </xf>
    <xf numFmtId="0" fontId="6" fillId="2" borderId="58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 wrapText="1"/>
    </xf>
    <xf numFmtId="0" fontId="7" fillId="2" borderId="41" xfId="0" applyFont="1" applyFill="1" applyBorder="1" applyAlignment="1">
      <alignment horizontal="center"/>
    </xf>
    <xf numFmtId="0" fontId="7" fillId="2" borderId="63" xfId="0" applyFont="1" applyFill="1" applyBorder="1"/>
    <xf numFmtId="0" fontId="6" fillId="2" borderId="63" xfId="0" applyFont="1" applyFill="1" applyBorder="1"/>
    <xf numFmtId="0" fontId="5" fillId="2" borderId="69" xfId="0" applyFont="1" applyFill="1" applyBorder="1" applyAlignment="1">
      <alignment horizontal="center"/>
    </xf>
    <xf numFmtId="0" fontId="5" fillId="2" borderId="84" xfId="0" applyFont="1" applyFill="1" applyBorder="1" applyAlignment="1">
      <alignment horizontal="center"/>
    </xf>
    <xf numFmtId="0" fontId="6" fillId="2" borderId="42" xfId="0" applyFont="1" applyFill="1" applyBorder="1" applyAlignment="1">
      <alignment horizontal="center"/>
    </xf>
    <xf numFmtId="0" fontId="5" fillId="2" borderId="65" xfId="0" applyFont="1" applyFill="1" applyBorder="1" applyAlignment="1">
      <alignment horizontal="center"/>
    </xf>
    <xf numFmtId="0" fontId="6" fillId="2" borderId="70" xfId="0" applyFont="1" applyFill="1" applyBorder="1" applyAlignment="1">
      <alignment horizontal="center"/>
    </xf>
    <xf numFmtId="0" fontId="5" fillId="2" borderId="85" xfId="0" applyFont="1" applyFill="1" applyBorder="1" applyAlignment="1">
      <alignment horizontal="center"/>
    </xf>
    <xf numFmtId="0" fontId="5" fillId="2" borderId="71" xfId="0" applyFont="1" applyFill="1" applyBorder="1" applyAlignment="1">
      <alignment horizontal="center"/>
    </xf>
    <xf numFmtId="0" fontId="7" fillId="2" borderId="23" xfId="0" applyFont="1" applyFill="1" applyBorder="1"/>
    <xf numFmtId="0" fontId="6" fillId="2" borderId="45" xfId="0" applyFont="1" applyFill="1" applyBorder="1"/>
    <xf numFmtId="0" fontId="5" fillId="2" borderId="3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7" fillId="0" borderId="87" xfId="0" applyFont="1" applyBorder="1"/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5" fillId="0" borderId="71" xfId="0" applyFont="1" applyBorder="1" applyAlignment="1">
      <alignment horizontal="center"/>
    </xf>
    <xf numFmtId="0" fontId="7" fillId="0" borderId="81" xfId="0" applyFont="1" applyBorder="1" applyAlignment="1">
      <alignment vertical="center"/>
    </xf>
    <xf numFmtId="0" fontId="6" fillId="0" borderId="80" xfId="0" applyFont="1" applyBorder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7" fillId="0" borderId="88" xfId="0" applyFont="1" applyBorder="1" applyAlignment="1">
      <alignment vertical="center"/>
    </xf>
    <xf numFmtId="0" fontId="6" fillId="0" borderId="89" xfId="0" applyFont="1" applyBorder="1"/>
    <xf numFmtId="0" fontId="6" fillId="0" borderId="90" xfId="0" applyFont="1" applyBorder="1" applyAlignment="1">
      <alignment wrapText="1"/>
    </xf>
    <xf numFmtId="0" fontId="6" fillId="0" borderId="91" xfId="0" applyFont="1" applyBorder="1"/>
    <xf numFmtId="0" fontId="8" fillId="0" borderId="88" xfId="0" applyFont="1" applyBorder="1" applyAlignment="1">
      <alignment vertical="center"/>
    </xf>
    <xf numFmtId="0" fontId="6" fillId="0" borderId="88" xfId="0" applyFont="1" applyBorder="1"/>
    <xf numFmtId="0" fontId="6" fillId="0" borderId="92" xfId="0" applyFont="1" applyBorder="1"/>
    <xf numFmtId="0" fontId="6" fillId="0" borderId="93" xfId="0" applyFont="1" applyBorder="1" applyAlignment="1">
      <alignment vertical="center"/>
    </xf>
    <xf numFmtId="0" fontId="6" fillId="0" borderId="94" xfId="0" applyFont="1" applyBorder="1" applyAlignment="1">
      <alignment vertical="center"/>
    </xf>
    <xf numFmtId="0" fontId="7" fillId="0" borderId="94" xfId="0" applyFont="1" applyBorder="1" applyAlignment="1">
      <alignment vertical="center"/>
    </xf>
    <xf numFmtId="0" fontId="7" fillId="0" borderId="95" xfId="0" applyFont="1" applyBorder="1" applyAlignment="1">
      <alignment vertical="center"/>
    </xf>
    <xf numFmtId="0" fontId="6" fillId="0" borderId="26" xfId="0" applyFont="1" applyBorder="1" applyAlignment="1">
      <alignment horizontal="center"/>
    </xf>
    <xf numFmtId="0" fontId="6" fillId="0" borderId="6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Border="1"/>
    <xf numFmtId="0" fontId="6" fillId="0" borderId="7" xfId="0" applyFont="1" applyBorder="1"/>
    <xf numFmtId="0" fontId="6" fillId="0" borderId="96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97" xfId="0" applyFont="1" applyBorder="1" applyAlignment="1">
      <alignment horizontal="center"/>
    </xf>
    <xf numFmtId="0" fontId="5" fillId="0" borderId="98" xfId="0" applyFont="1" applyBorder="1" applyAlignment="1">
      <alignment horizontal="center"/>
    </xf>
    <xf numFmtId="0" fontId="7" fillId="0" borderId="99" xfId="0" applyFont="1" applyBorder="1" applyAlignment="1">
      <alignment horizontal="center"/>
    </xf>
    <xf numFmtId="0" fontId="7" fillId="2" borderId="6" xfId="0" applyFont="1" applyFill="1" applyBorder="1"/>
    <xf numFmtId="0" fontId="7" fillId="2" borderId="87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/>
    </xf>
    <xf numFmtId="0" fontId="6" fillId="2" borderId="36" xfId="0" applyFont="1" applyFill="1" applyBorder="1"/>
    <xf numFmtId="0" fontId="7" fillId="2" borderId="18" xfId="0" applyFont="1" applyFill="1" applyBorder="1"/>
    <xf numFmtId="0" fontId="6" fillId="2" borderId="19" xfId="0" applyFont="1" applyFill="1" applyBorder="1" applyAlignment="1">
      <alignment horizontal="center" wrapText="1"/>
    </xf>
    <xf numFmtId="0" fontId="10" fillId="2" borderId="20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0" fillId="2" borderId="50" xfId="0" applyFont="1" applyFill="1" applyBorder="1" applyAlignment="1">
      <alignment horizontal="center"/>
    </xf>
    <xf numFmtId="0" fontId="10" fillId="2" borderId="43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0" fillId="2" borderId="21" xfId="0" applyFont="1" applyFill="1" applyBorder="1" applyAlignment="1">
      <alignment horizontal="center"/>
    </xf>
    <xf numFmtId="0" fontId="7" fillId="2" borderId="44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0" fillId="0" borderId="18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3" borderId="18" xfId="0" applyFont="1" applyFill="1" applyBorder="1" applyAlignment="1">
      <alignment horizontal="left"/>
    </xf>
    <xf numFmtId="0" fontId="10" fillId="3" borderId="3" xfId="0" applyFont="1" applyFill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7" fillId="3" borderId="18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7" fillId="3" borderId="63" xfId="0" applyFont="1" applyFill="1" applyBorder="1" applyAlignment="1">
      <alignment horizontal="left"/>
    </xf>
    <xf numFmtId="0" fontId="7" fillId="3" borderId="10" xfId="0" applyFont="1" applyFill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41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O60"/>
  <sheetViews>
    <sheetView tabSelected="1" view="pageBreakPreview" topLeftCell="A6" zoomScale="80" zoomScaleNormal="80" zoomScaleSheetLayoutView="80" workbookViewId="0">
      <selection activeCell="H13" sqref="H13"/>
    </sheetView>
  </sheetViews>
  <sheetFormatPr defaultColWidth="9.140625" defaultRowHeight="12.75" x14ac:dyDescent="0.2"/>
  <cols>
    <col min="1" max="1" width="5.5703125" style="3" customWidth="1"/>
    <col min="2" max="2" width="12.7109375" style="1" customWidth="1"/>
    <col min="3" max="3" width="43.42578125" style="1" customWidth="1"/>
    <col min="4" max="4" width="7.42578125" style="3" customWidth="1"/>
    <col min="5" max="5" width="8" style="73" bestFit="1" customWidth="1"/>
    <col min="6" max="6" width="5.42578125" style="73" bestFit="1" customWidth="1"/>
    <col min="7" max="26" width="4.140625" style="1" customWidth="1"/>
    <col min="27" max="27" width="27.7109375" style="4" customWidth="1"/>
    <col min="28" max="16384" width="9.140625" style="1"/>
  </cols>
  <sheetData>
    <row r="1" spans="1:27" x14ac:dyDescent="0.2">
      <c r="A1" s="229"/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0"/>
    </row>
    <row r="2" spans="1:27" x14ac:dyDescent="0.2">
      <c r="A2" s="229"/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</row>
    <row r="3" spans="1:27" ht="18" x14ac:dyDescent="0.25">
      <c r="A3" s="231" t="s">
        <v>0</v>
      </c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231"/>
      <c r="W3" s="231"/>
      <c r="X3" s="231"/>
      <c r="Y3" s="231"/>
      <c r="Z3" s="231"/>
      <c r="AA3" s="231"/>
    </row>
    <row r="4" spans="1:27" ht="15" x14ac:dyDescent="0.25">
      <c r="A4" s="232" t="s">
        <v>1</v>
      </c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</row>
    <row r="5" spans="1:27" ht="15" customHeight="1" x14ac:dyDescent="0.2">
      <c r="A5" s="233" t="s">
        <v>2</v>
      </c>
      <c r="B5" s="233"/>
      <c r="C5" s="233"/>
      <c r="D5" s="233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  <c r="AA5" s="233"/>
    </row>
    <row r="6" spans="1:27" ht="13.5" thickBot="1" x14ac:dyDescent="0.25">
      <c r="A6" s="226" t="s">
        <v>3</v>
      </c>
      <c r="B6" s="226"/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</row>
    <row r="7" spans="1:27" ht="13.5" thickBot="1" x14ac:dyDescent="0.25">
      <c r="A7" s="227"/>
      <c r="B7" s="227" t="s">
        <v>4</v>
      </c>
      <c r="C7" s="249" t="s">
        <v>5</v>
      </c>
      <c r="D7" s="251" t="s">
        <v>6</v>
      </c>
      <c r="E7" s="254" t="s">
        <v>7</v>
      </c>
      <c r="F7" s="255"/>
      <c r="G7" s="256" t="s">
        <v>8</v>
      </c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38" t="s">
        <v>9</v>
      </c>
    </row>
    <row r="8" spans="1:27" ht="13.5" thickBot="1" x14ac:dyDescent="0.25">
      <c r="A8" s="228"/>
      <c r="B8" s="228"/>
      <c r="C8" s="250"/>
      <c r="D8" s="252"/>
      <c r="E8" s="241" t="s">
        <v>10</v>
      </c>
      <c r="F8" s="243" t="s">
        <v>11</v>
      </c>
      <c r="G8" s="8"/>
      <c r="H8" s="8"/>
      <c r="I8" s="9" t="s">
        <v>12</v>
      </c>
      <c r="J8" s="10"/>
      <c r="K8" s="11"/>
      <c r="L8" s="12"/>
      <c r="M8" s="13"/>
      <c r="N8" s="14" t="s">
        <v>13</v>
      </c>
      <c r="O8" s="15"/>
      <c r="P8" s="16"/>
      <c r="Q8" s="8"/>
      <c r="R8" s="8"/>
      <c r="S8" s="9" t="s">
        <v>14</v>
      </c>
      <c r="T8" s="10"/>
      <c r="U8" s="11"/>
      <c r="V8" s="12"/>
      <c r="W8" s="13"/>
      <c r="X8" s="14" t="s">
        <v>15</v>
      </c>
      <c r="Y8" s="15"/>
      <c r="Z8" s="16"/>
      <c r="AA8" s="239"/>
    </row>
    <row r="9" spans="1:27" ht="13.5" thickBot="1" x14ac:dyDescent="0.25">
      <c r="A9" s="228"/>
      <c r="B9" s="228"/>
      <c r="C9" s="250"/>
      <c r="D9" s="253"/>
      <c r="E9" s="242"/>
      <c r="F9" s="244"/>
      <c r="G9" s="17" t="s">
        <v>16</v>
      </c>
      <c r="H9" s="17" t="s">
        <v>17</v>
      </c>
      <c r="I9" s="18" t="s">
        <v>18</v>
      </c>
      <c r="J9" s="18" t="s">
        <v>19</v>
      </c>
      <c r="K9" s="126" t="s">
        <v>20</v>
      </c>
      <c r="L9" s="19" t="s">
        <v>16</v>
      </c>
      <c r="M9" s="17" t="s">
        <v>17</v>
      </c>
      <c r="N9" s="18" t="s">
        <v>18</v>
      </c>
      <c r="O9" s="18" t="s">
        <v>19</v>
      </c>
      <c r="P9" s="125" t="s">
        <v>20</v>
      </c>
      <c r="Q9" s="17" t="s">
        <v>16</v>
      </c>
      <c r="R9" s="17" t="s">
        <v>17</v>
      </c>
      <c r="S9" s="18" t="s">
        <v>18</v>
      </c>
      <c r="T9" s="18" t="s">
        <v>19</v>
      </c>
      <c r="U9" s="126" t="s">
        <v>20</v>
      </c>
      <c r="V9" s="19" t="s">
        <v>16</v>
      </c>
      <c r="W9" s="17" t="s">
        <v>17</v>
      </c>
      <c r="X9" s="18" t="s">
        <v>18</v>
      </c>
      <c r="Y9" s="18" t="s">
        <v>19</v>
      </c>
      <c r="Z9" s="125" t="s">
        <v>20</v>
      </c>
      <c r="AA9" s="240"/>
    </row>
    <row r="10" spans="1:27" ht="15" customHeight="1" thickBot="1" x14ac:dyDescent="0.25">
      <c r="A10" s="115" t="s">
        <v>21</v>
      </c>
      <c r="B10" s="245" t="s">
        <v>22</v>
      </c>
      <c r="C10" s="246"/>
      <c r="D10" s="108"/>
      <c r="E10" s="106">
        <f t="shared" ref="E10:Z10" si="0">SUM(E11:E14)</f>
        <v>10</v>
      </c>
      <c r="F10" s="106">
        <f t="shared" si="0"/>
        <v>12</v>
      </c>
      <c r="G10" s="106">
        <f t="shared" si="0"/>
        <v>1</v>
      </c>
      <c r="H10" s="106">
        <f t="shared" si="0"/>
        <v>2</v>
      </c>
      <c r="I10" s="106">
        <f t="shared" si="0"/>
        <v>2</v>
      </c>
      <c r="J10" s="106">
        <f t="shared" si="0"/>
        <v>0</v>
      </c>
      <c r="K10" s="106">
        <f t="shared" si="0"/>
        <v>6</v>
      </c>
      <c r="L10" s="106">
        <f t="shared" si="0"/>
        <v>0</v>
      </c>
      <c r="M10" s="106">
        <f t="shared" si="0"/>
        <v>2</v>
      </c>
      <c r="N10" s="106">
        <f t="shared" si="0"/>
        <v>0</v>
      </c>
      <c r="O10" s="106">
        <f t="shared" si="0"/>
        <v>0</v>
      </c>
      <c r="P10" s="106">
        <f t="shared" si="0"/>
        <v>3</v>
      </c>
      <c r="Q10" s="106">
        <f t="shared" si="0"/>
        <v>2</v>
      </c>
      <c r="R10" s="106">
        <f t="shared" si="0"/>
        <v>1</v>
      </c>
      <c r="S10" s="106">
        <f t="shared" si="0"/>
        <v>0</v>
      </c>
      <c r="T10" s="106">
        <f t="shared" si="0"/>
        <v>0</v>
      </c>
      <c r="U10" s="106">
        <f t="shared" si="0"/>
        <v>3</v>
      </c>
      <c r="V10" s="106">
        <f t="shared" si="0"/>
        <v>0</v>
      </c>
      <c r="W10" s="106">
        <f t="shared" si="0"/>
        <v>0</v>
      </c>
      <c r="X10" s="106">
        <f t="shared" si="0"/>
        <v>0</v>
      </c>
      <c r="Y10" s="106">
        <f t="shared" si="0"/>
        <v>0</v>
      </c>
      <c r="Z10" s="106">
        <f t="shared" si="0"/>
        <v>0</v>
      </c>
      <c r="AA10" s="106"/>
    </row>
    <row r="11" spans="1:27" s="148" customFormat="1" ht="15" customHeight="1" x14ac:dyDescent="0.2">
      <c r="A11" s="127" t="s">
        <v>12</v>
      </c>
      <c r="B11" s="141" t="s">
        <v>23</v>
      </c>
      <c r="C11" s="142" t="s">
        <v>24</v>
      </c>
      <c r="D11" s="143"/>
      <c r="E11" s="144">
        <f>G11+H11+I11+L11+M11+N11+Q11+R11+S11+V11+W11+X11</f>
        <v>3</v>
      </c>
      <c r="F11" s="139">
        <v>3</v>
      </c>
      <c r="G11" s="99"/>
      <c r="H11" s="99"/>
      <c r="I11" s="99"/>
      <c r="J11" s="99"/>
      <c r="K11" s="139"/>
      <c r="L11" s="145"/>
      <c r="M11" s="99"/>
      <c r="N11" s="99"/>
      <c r="O11" s="99"/>
      <c r="P11" s="139"/>
      <c r="Q11" s="145">
        <v>2</v>
      </c>
      <c r="R11" s="99">
        <v>1</v>
      </c>
      <c r="S11" s="99">
        <v>0</v>
      </c>
      <c r="T11" s="99" t="s">
        <v>25</v>
      </c>
      <c r="U11" s="139">
        <v>3</v>
      </c>
      <c r="V11" s="99"/>
      <c r="W11" s="99"/>
      <c r="X11" s="99"/>
      <c r="Y11" s="99"/>
      <c r="Z11" s="146"/>
      <c r="AA11" s="147"/>
    </row>
    <row r="12" spans="1:27" s="151" customFormat="1" ht="15" customHeight="1" x14ac:dyDescent="0.2">
      <c r="A12" s="127" t="s">
        <v>13</v>
      </c>
      <c r="B12" s="141" t="s">
        <v>26</v>
      </c>
      <c r="C12" s="142" t="s">
        <v>27</v>
      </c>
      <c r="D12" s="149"/>
      <c r="E12" s="144">
        <v>2</v>
      </c>
      <c r="F12" s="139">
        <f t="shared" ref="F12:F13" si="1">K12+P12+U12+Z12</f>
        <v>3</v>
      </c>
      <c r="G12" s="101"/>
      <c r="H12" s="101"/>
      <c r="I12" s="101"/>
      <c r="J12" s="101"/>
      <c r="K12" s="139"/>
      <c r="L12" s="99">
        <v>0</v>
      </c>
      <c r="M12" s="99">
        <v>2</v>
      </c>
      <c r="N12" s="99">
        <v>0</v>
      </c>
      <c r="O12" s="99" t="s">
        <v>25</v>
      </c>
      <c r="P12" s="139">
        <v>3</v>
      </c>
      <c r="Q12" s="145"/>
      <c r="R12" s="99"/>
      <c r="S12" s="99"/>
      <c r="T12" s="99"/>
      <c r="U12" s="139"/>
      <c r="V12" s="99"/>
      <c r="W12" s="99"/>
      <c r="X12" s="99"/>
      <c r="Y12" s="99"/>
      <c r="Z12" s="146"/>
      <c r="AA12" s="150"/>
    </row>
    <row r="13" spans="1:27" s="151" customFormat="1" ht="15" customHeight="1" x14ac:dyDescent="0.2">
      <c r="A13" s="127" t="s">
        <v>14</v>
      </c>
      <c r="B13" s="141" t="s">
        <v>28</v>
      </c>
      <c r="C13" s="142" t="s">
        <v>29</v>
      </c>
      <c r="D13" s="149"/>
      <c r="E13" s="144">
        <f>G13+H13+I13+L13+M13+N13+Q13+R13+S13+V13+W13+X13</f>
        <v>2</v>
      </c>
      <c r="F13" s="139">
        <f t="shared" si="1"/>
        <v>3</v>
      </c>
      <c r="G13" s="99">
        <v>0</v>
      </c>
      <c r="H13" s="99">
        <v>0</v>
      </c>
      <c r="I13" s="99">
        <v>2</v>
      </c>
      <c r="J13" s="99" t="s">
        <v>25</v>
      </c>
      <c r="K13" s="139">
        <v>3</v>
      </c>
      <c r="L13" s="152"/>
      <c r="M13" s="101"/>
      <c r="N13" s="101"/>
      <c r="O13" s="101"/>
      <c r="P13" s="153"/>
      <c r="Q13" s="99"/>
      <c r="R13" s="99"/>
      <c r="S13" s="99"/>
      <c r="T13" s="99"/>
      <c r="U13" s="139"/>
      <c r="V13" s="99"/>
      <c r="W13" s="99"/>
      <c r="X13" s="99"/>
      <c r="Y13" s="99"/>
      <c r="Z13" s="146"/>
      <c r="AA13" s="150"/>
    </row>
    <row r="14" spans="1:27" s="151" customFormat="1" ht="15" customHeight="1" thickBot="1" x14ac:dyDescent="0.25">
      <c r="A14" s="127" t="s">
        <v>15</v>
      </c>
      <c r="B14" s="141" t="s">
        <v>116</v>
      </c>
      <c r="C14" s="142" t="s">
        <v>30</v>
      </c>
      <c r="D14" s="154"/>
      <c r="E14" s="144">
        <f>G14+H14+I14+L14+M14+N14+Q14+R14+S14+V14+W14+X14</f>
        <v>3</v>
      </c>
      <c r="F14" s="139">
        <v>3</v>
      </c>
      <c r="G14" s="99">
        <v>1</v>
      </c>
      <c r="H14" s="99">
        <v>2</v>
      </c>
      <c r="I14" s="99">
        <v>0</v>
      </c>
      <c r="J14" s="99" t="s">
        <v>25</v>
      </c>
      <c r="K14" s="139">
        <v>3</v>
      </c>
      <c r="L14" s="99"/>
      <c r="M14" s="99"/>
      <c r="N14" s="99"/>
      <c r="O14" s="99"/>
      <c r="P14" s="139"/>
      <c r="Q14" s="152"/>
      <c r="R14" s="99"/>
      <c r="S14" s="99"/>
      <c r="T14" s="99"/>
      <c r="U14" s="155"/>
      <c r="V14" s="152"/>
      <c r="W14" s="99"/>
      <c r="X14" s="99"/>
      <c r="Y14" s="99"/>
      <c r="Z14" s="146"/>
      <c r="AA14" s="150"/>
    </row>
    <row r="15" spans="1:27" ht="15" customHeight="1" thickBot="1" x14ac:dyDescent="0.25">
      <c r="A15" s="107" t="s">
        <v>31</v>
      </c>
      <c r="B15" s="245" t="s">
        <v>32</v>
      </c>
      <c r="C15" s="246"/>
      <c r="D15" s="107"/>
      <c r="E15" s="109">
        <f>SUM(E16:E20)</f>
        <v>19</v>
      </c>
      <c r="F15" s="110">
        <f>SUM(F16:F20)</f>
        <v>21</v>
      </c>
      <c r="G15" s="111">
        <f>SUM(G16:G20)</f>
        <v>6</v>
      </c>
      <c r="H15" s="112">
        <f>SUM(H16:H20)</f>
        <v>5</v>
      </c>
      <c r="I15" s="112">
        <f>SUM(I16:I20)</f>
        <v>0</v>
      </c>
      <c r="J15" s="112"/>
      <c r="K15" s="113">
        <f>SUM(K16:K20)</f>
        <v>13</v>
      </c>
      <c r="L15" s="111">
        <f>SUM(L16:L20)</f>
        <v>4</v>
      </c>
      <c r="M15" s="112">
        <f>SUM(M16:M20)</f>
        <v>2</v>
      </c>
      <c r="N15" s="112">
        <f>SUM(N16:N20)</f>
        <v>2</v>
      </c>
      <c r="O15" s="112"/>
      <c r="P15" s="114">
        <f>SUM(P16:P20)</f>
        <v>8</v>
      </c>
      <c r="Q15" s="112">
        <f>SUM(Q16:Q20)</f>
        <v>0</v>
      </c>
      <c r="R15" s="112">
        <f>SUM(R16:R20)</f>
        <v>0</v>
      </c>
      <c r="S15" s="112">
        <f>SUM(S16:S20)</f>
        <v>0</v>
      </c>
      <c r="T15" s="112"/>
      <c r="U15" s="113">
        <f>SUM(U16:U20)</f>
        <v>0</v>
      </c>
      <c r="V15" s="111">
        <f>SUM(V16:V20)</f>
        <v>0</v>
      </c>
      <c r="W15" s="112">
        <f>SUM(W16:W20)</f>
        <v>0</v>
      </c>
      <c r="X15" s="112">
        <f>SUM(X16:X20)</f>
        <v>0</v>
      </c>
      <c r="Y15" s="112"/>
      <c r="Z15" s="114">
        <f>SUM(Z16:Z20)</f>
        <v>0</v>
      </c>
      <c r="AA15" s="106"/>
    </row>
    <row r="16" spans="1:27" s="151" customFormat="1" ht="15" customHeight="1" x14ac:dyDescent="0.2">
      <c r="A16" s="156" t="s">
        <v>33</v>
      </c>
      <c r="B16" s="157" t="s">
        <v>34</v>
      </c>
      <c r="C16" s="158" t="s">
        <v>35</v>
      </c>
      <c r="D16" s="143" t="s">
        <v>36</v>
      </c>
      <c r="E16" s="159">
        <f t="shared" ref="E16:E20" si="2">G16+H16+I16+L16+M16+N16+Q16+R16+S16+V16+W16+X16</f>
        <v>2</v>
      </c>
      <c r="F16" s="139">
        <f t="shared" ref="F16:F20" si="3">K16+P16+U16+Z16</f>
        <v>3</v>
      </c>
      <c r="G16" s="160">
        <v>2</v>
      </c>
      <c r="H16" s="160">
        <v>0</v>
      </c>
      <c r="I16" s="160">
        <v>0</v>
      </c>
      <c r="J16" s="160" t="s">
        <v>37</v>
      </c>
      <c r="K16" s="161">
        <v>3</v>
      </c>
      <c r="L16" s="162"/>
      <c r="M16" s="160"/>
      <c r="N16" s="160"/>
      <c r="O16" s="160"/>
      <c r="P16" s="161"/>
      <c r="Q16" s="162"/>
      <c r="R16" s="160"/>
      <c r="S16" s="160"/>
      <c r="T16" s="160"/>
      <c r="U16" s="161"/>
      <c r="V16" s="160"/>
      <c r="W16" s="160"/>
      <c r="X16" s="160"/>
      <c r="Y16" s="160"/>
      <c r="Z16" s="146"/>
      <c r="AA16" s="163"/>
    </row>
    <row r="17" spans="1:249" s="151" customFormat="1" ht="15" customHeight="1" x14ac:dyDescent="0.2">
      <c r="A17" s="127" t="s">
        <v>38</v>
      </c>
      <c r="B17" s="141" t="s">
        <v>39</v>
      </c>
      <c r="C17" s="142" t="s">
        <v>40</v>
      </c>
      <c r="D17" s="149" t="s">
        <v>41</v>
      </c>
      <c r="E17" s="144">
        <f t="shared" si="2"/>
        <v>4</v>
      </c>
      <c r="F17" s="139">
        <f t="shared" si="3"/>
        <v>4</v>
      </c>
      <c r="G17" s="99"/>
      <c r="H17" s="99"/>
      <c r="I17" s="99"/>
      <c r="J17" s="99"/>
      <c r="K17" s="139"/>
      <c r="L17" s="181">
        <v>2</v>
      </c>
      <c r="M17" s="182">
        <v>0</v>
      </c>
      <c r="N17" s="182">
        <v>2</v>
      </c>
      <c r="O17" s="101" t="s">
        <v>37</v>
      </c>
      <c r="P17" s="153">
        <v>4</v>
      </c>
      <c r="Q17" s="145"/>
      <c r="R17" s="99"/>
      <c r="S17" s="99"/>
      <c r="T17" s="99"/>
      <c r="U17" s="139"/>
      <c r="V17" s="99"/>
      <c r="W17" s="99"/>
      <c r="X17" s="99"/>
      <c r="Y17" s="99"/>
      <c r="Z17" s="146"/>
      <c r="AA17" s="150"/>
    </row>
    <row r="18" spans="1:249" s="151" customFormat="1" ht="15" customHeight="1" x14ac:dyDescent="0.2">
      <c r="A18" s="127" t="s">
        <v>42</v>
      </c>
      <c r="B18" s="141" t="s">
        <v>43</v>
      </c>
      <c r="C18" s="142" t="s">
        <v>44</v>
      </c>
      <c r="D18" s="149" t="s">
        <v>41</v>
      </c>
      <c r="E18" s="144">
        <f t="shared" si="2"/>
        <v>4</v>
      </c>
      <c r="F18" s="139">
        <f t="shared" si="3"/>
        <v>4</v>
      </c>
      <c r="G18" s="99"/>
      <c r="H18" s="99"/>
      <c r="I18" s="99"/>
      <c r="J18" s="99"/>
      <c r="K18" s="139"/>
      <c r="L18" s="152">
        <v>2</v>
      </c>
      <c r="M18" s="101">
        <v>2</v>
      </c>
      <c r="N18" s="101">
        <v>0</v>
      </c>
      <c r="O18" s="101" t="s">
        <v>25</v>
      </c>
      <c r="P18" s="153">
        <v>4</v>
      </c>
      <c r="Q18" s="99"/>
      <c r="R18" s="99"/>
      <c r="S18" s="99"/>
      <c r="T18" s="99"/>
      <c r="U18" s="139"/>
      <c r="V18" s="99"/>
      <c r="W18" s="99"/>
      <c r="X18" s="99"/>
      <c r="Y18" s="99"/>
      <c r="Z18" s="146"/>
      <c r="AA18" s="164"/>
    </row>
    <row r="19" spans="1:249" s="151" customFormat="1" ht="15" customHeight="1" x14ac:dyDescent="0.2">
      <c r="A19" s="127" t="s">
        <v>45</v>
      </c>
      <c r="B19" s="141" t="s">
        <v>117</v>
      </c>
      <c r="C19" s="142" t="s">
        <v>47</v>
      </c>
      <c r="D19" s="149" t="s">
        <v>41</v>
      </c>
      <c r="E19" s="144">
        <v>4</v>
      </c>
      <c r="F19" s="139">
        <v>5</v>
      </c>
      <c r="G19" s="99">
        <v>2</v>
      </c>
      <c r="H19" s="99">
        <v>2</v>
      </c>
      <c r="I19" s="99">
        <v>0</v>
      </c>
      <c r="J19" s="99" t="s">
        <v>25</v>
      </c>
      <c r="K19" s="139">
        <v>5</v>
      </c>
      <c r="L19" s="99"/>
      <c r="M19" s="99"/>
      <c r="N19" s="99"/>
      <c r="O19" s="99"/>
      <c r="P19" s="99"/>
      <c r="Q19" s="152"/>
      <c r="R19" s="99"/>
      <c r="S19" s="99"/>
      <c r="T19" s="99"/>
      <c r="U19" s="155"/>
      <c r="V19" s="152"/>
      <c r="W19" s="99"/>
      <c r="X19" s="99"/>
      <c r="Y19" s="99"/>
      <c r="Z19" s="146"/>
      <c r="AA19" s="150"/>
    </row>
    <row r="20" spans="1:249" s="151" customFormat="1" ht="15" customHeight="1" thickBot="1" x14ac:dyDescent="0.25">
      <c r="A20" s="165" t="s">
        <v>48</v>
      </c>
      <c r="B20" s="166" t="s">
        <v>49</v>
      </c>
      <c r="C20" s="167" t="s">
        <v>50</v>
      </c>
      <c r="D20" s="154"/>
      <c r="E20" s="168">
        <f t="shared" si="2"/>
        <v>5</v>
      </c>
      <c r="F20" s="169">
        <f t="shared" si="3"/>
        <v>5</v>
      </c>
      <c r="G20" s="170">
        <v>2</v>
      </c>
      <c r="H20" s="170">
        <v>3</v>
      </c>
      <c r="I20" s="170">
        <v>0</v>
      </c>
      <c r="J20" s="170" t="s">
        <v>37</v>
      </c>
      <c r="K20" s="171">
        <v>5</v>
      </c>
      <c r="L20" s="172"/>
      <c r="M20" s="170"/>
      <c r="N20" s="170"/>
      <c r="O20" s="170"/>
      <c r="P20" s="171"/>
      <c r="Q20" s="172"/>
      <c r="R20" s="170"/>
      <c r="S20" s="170"/>
      <c r="T20" s="170"/>
      <c r="U20" s="171"/>
      <c r="V20" s="170"/>
      <c r="W20" s="170"/>
      <c r="X20" s="170"/>
      <c r="Y20" s="170"/>
      <c r="Z20" s="173"/>
      <c r="AA20" s="150"/>
    </row>
    <row r="21" spans="1:249" ht="15" customHeight="1" thickBot="1" x14ac:dyDescent="0.25">
      <c r="A21" s="104" t="s">
        <v>51</v>
      </c>
      <c r="B21" s="247" t="s">
        <v>52</v>
      </c>
      <c r="C21" s="248"/>
      <c r="D21" s="107"/>
      <c r="E21" s="105">
        <f t="shared" ref="E21:Z21" si="4">E22+E37</f>
        <v>90</v>
      </c>
      <c r="F21" s="105">
        <f t="shared" si="4"/>
        <v>86</v>
      </c>
      <c r="G21" s="105">
        <f t="shared" si="4"/>
        <v>5</v>
      </c>
      <c r="H21" s="105">
        <f t="shared" si="4"/>
        <v>6</v>
      </c>
      <c r="I21" s="105">
        <f t="shared" si="4"/>
        <v>0</v>
      </c>
      <c r="J21" s="105">
        <f t="shared" si="4"/>
        <v>0</v>
      </c>
      <c r="K21" s="105">
        <f t="shared" si="4"/>
        <v>12</v>
      </c>
      <c r="L21" s="105">
        <f t="shared" si="4"/>
        <v>9</v>
      </c>
      <c r="M21" s="105">
        <f t="shared" si="4"/>
        <v>10</v>
      </c>
      <c r="N21" s="105">
        <f t="shared" si="4"/>
        <v>0</v>
      </c>
      <c r="O21" s="105">
        <f t="shared" si="4"/>
        <v>0</v>
      </c>
      <c r="P21" s="105">
        <f t="shared" si="4"/>
        <v>20</v>
      </c>
      <c r="Q21" s="105">
        <f t="shared" si="4"/>
        <v>10</v>
      </c>
      <c r="R21" s="105">
        <f t="shared" si="4"/>
        <v>9</v>
      </c>
      <c r="S21" s="105">
        <f t="shared" si="4"/>
        <v>1</v>
      </c>
      <c r="T21" s="105">
        <f t="shared" si="4"/>
        <v>0</v>
      </c>
      <c r="U21" s="105">
        <f t="shared" si="4"/>
        <v>24</v>
      </c>
      <c r="V21" s="105">
        <f t="shared" si="4"/>
        <v>0</v>
      </c>
      <c r="W21" s="105">
        <f t="shared" si="4"/>
        <v>0</v>
      </c>
      <c r="X21" s="105">
        <f t="shared" si="4"/>
        <v>0</v>
      </c>
      <c r="Y21" s="105">
        <f t="shared" si="4"/>
        <v>0</v>
      </c>
      <c r="Z21" s="105">
        <f t="shared" si="4"/>
        <v>30</v>
      </c>
      <c r="AA21" s="106"/>
    </row>
    <row r="22" spans="1:249" ht="15" customHeight="1" thickBot="1" x14ac:dyDescent="0.25">
      <c r="A22" s="26"/>
      <c r="B22" s="30" t="s">
        <v>53</v>
      </c>
      <c r="C22" s="30"/>
      <c r="D22" s="26"/>
      <c r="E22" s="21">
        <f t="shared" ref="E22:Z22" si="5">SUM(E23:E36)</f>
        <v>50</v>
      </c>
      <c r="F22" s="21">
        <f t="shared" si="5"/>
        <v>56</v>
      </c>
      <c r="G22" s="21">
        <f t="shared" si="5"/>
        <v>5</v>
      </c>
      <c r="H22" s="21">
        <f t="shared" si="5"/>
        <v>6</v>
      </c>
      <c r="I22" s="21">
        <f t="shared" si="5"/>
        <v>0</v>
      </c>
      <c r="J22" s="21">
        <f t="shared" si="5"/>
        <v>0</v>
      </c>
      <c r="K22" s="21">
        <f t="shared" si="5"/>
        <v>12</v>
      </c>
      <c r="L22" s="21">
        <f t="shared" si="5"/>
        <v>9</v>
      </c>
      <c r="M22" s="21">
        <f t="shared" si="5"/>
        <v>10</v>
      </c>
      <c r="N22" s="21">
        <f t="shared" si="5"/>
        <v>0</v>
      </c>
      <c r="O22" s="21">
        <f t="shared" si="5"/>
        <v>0</v>
      </c>
      <c r="P22" s="21">
        <f t="shared" si="5"/>
        <v>20</v>
      </c>
      <c r="Q22" s="21">
        <f t="shared" si="5"/>
        <v>10</v>
      </c>
      <c r="R22" s="21">
        <f t="shared" si="5"/>
        <v>9</v>
      </c>
      <c r="S22" s="21">
        <f t="shared" si="5"/>
        <v>1</v>
      </c>
      <c r="T22" s="21">
        <f t="shared" si="5"/>
        <v>0</v>
      </c>
      <c r="U22" s="21">
        <f t="shared" si="5"/>
        <v>24</v>
      </c>
      <c r="V22" s="21">
        <f t="shared" si="5"/>
        <v>0</v>
      </c>
      <c r="W22" s="21">
        <f t="shared" si="5"/>
        <v>0</v>
      </c>
      <c r="X22" s="21">
        <f t="shared" si="5"/>
        <v>0</v>
      </c>
      <c r="Y22" s="21">
        <f t="shared" si="5"/>
        <v>0</v>
      </c>
      <c r="Z22" s="21">
        <f t="shared" si="5"/>
        <v>0</v>
      </c>
      <c r="AA22" s="31"/>
    </row>
    <row r="23" spans="1:249" s="87" customFormat="1" ht="15" customHeight="1" x14ac:dyDescent="0.2">
      <c r="A23" s="127" t="s">
        <v>54</v>
      </c>
      <c r="B23" s="84" t="s">
        <v>55</v>
      </c>
      <c r="C23" s="122" t="s">
        <v>56</v>
      </c>
      <c r="D23" s="143" t="s">
        <v>41</v>
      </c>
      <c r="E23" s="133">
        <f t="shared" ref="E23:E36" si="6">G23+H23+I23+L23+M23+N23+Q23+R23+S23+V23+W23+X23+AA23+AB23+AC23+AF23+AG23+AH23+AK23+AL23+AM23</f>
        <v>4</v>
      </c>
      <c r="F23" s="90">
        <f t="shared" ref="F23:F36" si="7">K23+P23+U23+Z23+AE23+AJ23+AO23</f>
        <v>4</v>
      </c>
      <c r="G23" s="85"/>
      <c r="H23" s="86"/>
      <c r="I23" s="86"/>
      <c r="J23" s="86"/>
      <c r="K23" s="174"/>
      <c r="L23" s="86"/>
      <c r="M23" s="86"/>
      <c r="N23" s="86"/>
      <c r="O23" s="86"/>
      <c r="P23" s="174"/>
      <c r="Q23" s="86">
        <v>2</v>
      </c>
      <c r="R23" s="86">
        <v>2</v>
      </c>
      <c r="S23" s="86">
        <v>0</v>
      </c>
      <c r="T23" s="86" t="s">
        <v>37</v>
      </c>
      <c r="U23" s="174">
        <v>4</v>
      </c>
      <c r="V23" s="95"/>
      <c r="W23" s="95"/>
      <c r="X23" s="95"/>
      <c r="Y23" s="95"/>
      <c r="Z23" s="174"/>
      <c r="AA23" s="150"/>
      <c r="AB23" s="151"/>
      <c r="AC23" s="151"/>
      <c r="AD23" s="151"/>
      <c r="AE23" s="151"/>
      <c r="AF23" s="151"/>
      <c r="AG23" s="151"/>
      <c r="AH23" s="151"/>
      <c r="AI23" s="151"/>
      <c r="AJ23" s="151"/>
      <c r="AK23" s="151"/>
      <c r="AL23" s="151"/>
      <c r="AM23" s="151"/>
      <c r="AN23" s="151"/>
      <c r="AO23" s="151"/>
      <c r="AP23" s="151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  <c r="BB23" s="151"/>
      <c r="BC23" s="151"/>
      <c r="BD23" s="151"/>
      <c r="BE23" s="151"/>
      <c r="BF23" s="151"/>
      <c r="BG23" s="151"/>
      <c r="BH23" s="151"/>
      <c r="BI23" s="151"/>
      <c r="BJ23" s="151"/>
      <c r="BK23" s="151"/>
      <c r="BL23" s="151"/>
      <c r="BM23" s="151"/>
      <c r="BN23" s="151"/>
      <c r="BO23" s="151"/>
      <c r="BP23" s="151"/>
      <c r="BQ23" s="151"/>
      <c r="BR23" s="151"/>
      <c r="BS23" s="151"/>
      <c r="BT23" s="151"/>
      <c r="BU23" s="151"/>
      <c r="BV23" s="151"/>
      <c r="BW23" s="151"/>
      <c r="BX23" s="151"/>
      <c r="BY23" s="151"/>
      <c r="BZ23" s="151"/>
      <c r="CA23" s="151"/>
      <c r="CB23" s="151"/>
      <c r="CC23" s="151"/>
      <c r="CD23" s="151"/>
      <c r="CE23" s="151"/>
      <c r="CF23" s="151"/>
      <c r="CG23" s="151"/>
      <c r="CH23" s="151"/>
      <c r="CI23" s="151"/>
      <c r="CJ23" s="151"/>
      <c r="CK23" s="151"/>
      <c r="CL23" s="151"/>
      <c r="CM23" s="151"/>
      <c r="CN23" s="151"/>
      <c r="CO23" s="151"/>
      <c r="CP23" s="151"/>
      <c r="CQ23" s="151"/>
      <c r="CR23" s="151"/>
      <c r="CS23" s="151"/>
      <c r="CT23" s="151"/>
      <c r="CU23" s="151"/>
      <c r="CV23" s="151"/>
      <c r="CW23" s="151"/>
      <c r="CX23" s="151"/>
      <c r="CY23" s="151"/>
      <c r="CZ23" s="151"/>
      <c r="DA23" s="151"/>
      <c r="DB23" s="151"/>
      <c r="DC23" s="151"/>
      <c r="DD23" s="151"/>
      <c r="DE23" s="151"/>
      <c r="DF23" s="151"/>
      <c r="DG23" s="151"/>
      <c r="DH23" s="151"/>
      <c r="DI23" s="151"/>
      <c r="DJ23" s="151"/>
      <c r="DK23" s="151"/>
      <c r="DL23" s="151"/>
      <c r="DM23" s="151"/>
      <c r="DN23" s="151"/>
      <c r="DO23" s="151"/>
      <c r="DP23" s="151"/>
      <c r="DQ23" s="151"/>
      <c r="DR23" s="151"/>
      <c r="DS23" s="151"/>
      <c r="DT23" s="151"/>
      <c r="DU23" s="151"/>
      <c r="DV23" s="151"/>
      <c r="DW23" s="151"/>
      <c r="DX23" s="151"/>
      <c r="DY23" s="151"/>
      <c r="DZ23" s="151"/>
      <c r="EA23" s="151"/>
      <c r="EB23" s="151"/>
      <c r="EC23" s="151"/>
      <c r="ED23" s="151"/>
      <c r="EE23" s="151"/>
      <c r="EF23" s="151"/>
      <c r="EG23" s="151"/>
      <c r="EH23" s="151"/>
      <c r="EI23" s="151"/>
      <c r="EJ23" s="151"/>
      <c r="EK23" s="151"/>
      <c r="EL23" s="151"/>
      <c r="EM23" s="151"/>
      <c r="EN23" s="151"/>
      <c r="EO23" s="151"/>
      <c r="EP23" s="151"/>
      <c r="EQ23" s="151"/>
      <c r="ER23" s="151"/>
      <c r="ES23" s="151"/>
      <c r="ET23" s="151"/>
      <c r="EU23" s="151"/>
      <c r="EV23" s="151"/>
      <c r="EW23" s="151"/>
      <c r="EX23" s="151"/>
      <c r="EY23" s="151"/>
      <c r="EZ23" s="151"/>
      <c r="FA23" s="151"/>
      <c r="FB23" s="151"/>
      <c r="FC23" s="151"/>
      <c r="FD23" s="151"/>
      <c r="FE23" s="151"/>
      <c r="FF23" s="151"/>
      <c r="FG23" s="151"/>
      <c r="FH23" s="151"/>
      <c r="FI23" s="151"/>
      <c r="FJ23" s="151"/>
      <c r="FK23" s="151"/>
      <c r="FL23" s="151"/>
      <c r="FM23" s="151"/>
      <c r="FN23" s="151"/>
      <c r="FO23" s="151"/>
      <c r="FP23" s="151"/>
      <c r="FQ23" s="151"/>
      <c r="FR23" s="151"/>
      <c r="FS23" s="151"/>
      <c r="FT23" s="151"/>
      <c r="FU23" s="151"/>
      <c r="FV23" s="151"/>
      <c r="FW23" s="151"/>
      <c r="FX23" s="151"/>
      <c r="FY23" s="151"/>
      <c r="FZ23" s="151"/>
      <c r="GA23" s="151"/>
      <c r="GB23" s="151"/>
      <c r="GC23" s="151"/>
      <c r="GD23" s="151"/>
      <c r="GE23" s="151"/>
      <c r="GF23" s="151"/>
      <c r="GG23" s="151"/>
      <c r="GH23" s="151"/>
      <c r="GI23" s="151"/>
      <c r="GJ23" s="151"/>
      <c r="GK23" s="151"/>
      <c r="GL23" s="151"/>
      <c r="GM23" s="151"/>
      <c r="GN23" s="151"/>
      <c r="GO23" s="151"/>
      <c r="GP23" s="151"/>
      <c r="GQ23" s="151"/>
      <c r="GR23" s="151"/>
      <c r="GS23" s="151"/>
      <c r="GT23" s="151"/>
      <c r="GU23" s="151"/>
      <c r="GV23" s="151"/>
      <c r="GW23" s="151"/>
      <c r="GX23" s="151"/>
      <c r="GY23" s="151"/>
      <c r="GZ23" s="151"/>
      <c r="HA23" s="151"/>
      <c r="HB23" s="151"/>
      <c r="HC23" s="151"/>
      <c r="HD23" s="151"/>
      <c r="HE23" s="151"/>
      <c r="HF23" s="151"/>
      <c r="HG23" s="151"/>
      <c r="HH23" s="151"/>
      <c r="HI23" s="151"/>
      <c r="HJ23" s="151"/>
      <c r="HK23" s="151"/>
      <c r="HL23" s="151"/>
      <c r="HM23" s="151"/>
      <c r="HN23" s="151"/>
      <c r="HO23" s="151"/>
      <c r="HP23" s="151"/>
      <c r="HQ23" s="151"/>
      <c r="HR23" s="151"/>
      <c r="HS23" s="151"/>
      <c r="HT23" s="151"/>
      <c r="HU23" s="151"/>
      <c r="HV23" s="151"/>
      <c r="HW23" s="151"/>
      <c r="HX23" s="151"/>
      <c r="HY23" s="151"/>
      <c r="HZ23" s="151"/>
      <c r="IA23" s="151"/>
      <c r="IB23" s="151"/>
      <c r="IC23" s="151"/>
      <c r="ID23" s="151"/>
      <c r="IE23" s="151"/>
      <c r="IF23" s="151"/>
      <c r="IG23" s="151"/>
      <c r="IH23" s="151"/>
      <c r="II23" s="151"/>
      <c r="IJ23" s="151"/>
      <c r="IK23" s="151"/>
      <c r="IL23" s="151"/>
      <c r="IM23" s="151"/>
      <c r="IN23" s="151"/>
      <c r="IO23" s="151"/>
    </row>
    <row r="24" spans="1:249" s="129" customFormat="1" ht="15" customHeight="1" x14ac:dyDescent="0.2">
      <c r="A24" s="127" t="s">
        <v>57</v>
      </c>
      <c r="B24" s="175" t="s">
        <v>119</v>
      </c>
      <c r="C24" s="176" t="s">
        <v>58</v>
      </c>
      <c r="D24" s="149" t="s">
        <v>41</v>
      </c>
      <c r="E24" s="177">
        <f t="shared" si="6"/>
        <v>3</v>
      </c>
      <c r="F24" s="140">
        <f t="shared" si="7"/>
        <v>4</v>
      </c>
      <c r="G24" s="100"/>
      <c r="H24" s="101"/>
      <c r="I24" s="101"/>
      <c r="J24" s="101"/>
      <c r="K24" s="174"/>
      <c r="L24" s="101"/>
      <c r="M24" s="101"/>
      <c r="N24" s="101"/>
      <c r="O24" s="101"/>
      <c r="P24" s="174"/>
      <c r="Q24" s="182">
        <v>2</v>
      </c>
      <c r="R24" s="182">
        <v>0</v>
      </c>
      <c r="S24" s="182">
        <v>1</v>
      </c>
      <c r="T24" s="182" t="s">
        <v>25</v>
      </c>
      <c r="U24" s="183">
        <v>4</v>
      </c>
      <c r="V24" s="95"/>
      <c r="W24" s="95"/>
      <c r="X24" s="95"/>
      <c r="Y24" s="95"/>
      <c r="Z24" s="174"/>
      <c r="AA24" s="150"/>
      <c r="AB24" s="151"/>
      <c r="AC24" s="151"/>
      <c r="AD24" s="151"/>
      <c r="AE24" s="151"/>
      <c r="AF24" s="151"/>
      <c r="AG24" s="151"/>
      <c r="AH24" s="151"/>
      <c r="AI24" s="151"/>
      <c r="AJ24" s="151"/>
      <c r="AK24" s="151"/>
      <c r="AL24" s="151"/>
      <c r="AM24" s="151"/>
      <c r="AN24" s="151"/>
      <c r="AO24" s="151"/>
      <c r="AP24" s="151"/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  <c r="BB24" s="151"/>
      <c r="BC24" s="151"/>
      <c r="BD24" s="151"/>
      <c r="BE24" s="151"/>
      <c r="BF24" s="151"/>
      <c r="BG24" s="151"/>
      <c r="BH24" s="151"/>
      <c r="BI24" s="151"/>
      <c r="BJ24" s="151"/>
      <c r="BK24" s="151"/>
      <c r="BL24" s="151"/>
      <c r="BM24" s="151"/>
      <c r="BN24" s="151"/>
      <c r="BO24" s="151"/>
      <c r="BP24" s="151"/>
      <c r="BQ24" s="151"/>
      <c r="BR24" s="151"/>
      <c r="BS24" s="151"/>
      <c r="BT24" s="151"/>
      <c r="BU24" s="151"/>
      <c r="BV24" s="151"/>
      <c r="BW24" s="151"/>
      <c r="BX24" s="151"/>
      <c r="BY24" s="151"/>
      <c r="BZ24" s="151"/>
      <c r="CA24" s="151"/>
      <c r="CB24" s="151"/>
      <c r="CC24" s="151"/>
      <c r="CD24" s="151"/>
      <c r="CE24" s="151"/>
      <c r="CF24" s="151"/>
      <c r="CG24" s="151"/>
      <c r="CH24" s="151"/>
      <c r="CI24" s="151"/>
      <c r="CJ24" s="151"/>
      <c r="CK24" s="151"/>
      <c r="CL24" s="151"/>
      <c r="CM24" s="151"/>
      <c r="CN24" s="151"/>
      <c r="CO24" s="151"/>
      <c r="CP24" s="151"/>
      <c r="CQ24" s="151"/>
      <c r="CR24" s="151"/>
      <c r="CS24" s="151"/>
      <c r="CT24" s="151"/>
      <c r="CU24" s="151"/>
      <c r="CV24" s="151"/>
      <c r="CW24" s="151"/>
      <c r="CX24" s="151"/>
      <c r="CY24" s="151"/>
      <c r="CZ24" s="151"/>
      <c r="DA24" s="151"/>
      <c r="DB24" s="151"/>
      <c r="DC24" s="151"/>
      <c r="DD24" s="151"/>
      <c r="DE24" s="151"/>
      <c r="DF24" s="151"/>
      <c r="DG24" s="151"/>
      <c r="DH24" s="151"/>
      <c r="DI24" s="151"/>
      <c r="DJ24" s="151"/>
      <c r="DK24" s="151"/>
      <c r="DL24" s="151"/>
      <c r="DM24" s="151"/>
      <c r="DN24" s="151"/>
      <c r="DO24" s="151"/>
      <c r="DP24" s="151"/>
      <c r="DQ24" s="151"/>
      <c r="DR24" s="151"/>
      <c r="DS24" s="151"/>
      <c r="DT24" s="151"/>
      <c r="DU24" s="151"/>
      <c r="DV24" s="151"/>
      <c r="DW24" s="151"/>
      <c r="DX24" s="151"/>
      <c r="DY24" s="151"/>
      <c r="DZ24" s="151"/>
      <c r="EA24" s="151"/>
      <c r="EB24" s="151"/>
      <c r="EC24" s="151"/>
      <c r="ED24" s="151"/>
      <c r="EE24" s="151"/>
      <c r="EF24" s="151"/>
      <c r="EG24" s="151"/>
      <c r="EH24" s="151"/>
      <c r="EI24" s="151"/>
      <c r="EJ24" s="151"/>
      <c r="EK24" s="151"/>
      <c r="EL24" s="151"/>
      <c r="EM24" s="151"/>
      <c r="EN24" s="151"/>
      <c r="EO24" s="151"/>
      <c r="EP24" s="151"/>
      <c r="EQ24" s="151"/>
      <c r="ER24" s="151"/>
      <c r="ES24" s="151"/>
      <c r="ET24" s="151"/>
      <c r="EU24" s="151"/>
      <c r="EV24" s="151"/>
      <c r="EW24" s="151"/>
      <c r="EX24" s="151"/>
      <c r="EY24" s="151"/>
      <c r="EZ24" s="151"/>
      <c r="FA24" s="151"/>
      <c r="FB24" s="151"/>
      <c r="FC24" s="151"/>
      <c r="FD24" s="151"/>
      <c r="FE24" s="151"/>
      <c r="FF24" s="151"/>
      <c r="FG24" s="151"/>
      <c r="FH24" s="151"/>
      <c r="FI24" s="151"/>
      <c r="FJ24" s="151"/>
      <c r="FK24" s="151"/>
      <c r="FL24" s="151"/>
      <c r="FM24" s="151"/>
      <c r="FN24" s="151"/>
      <c r="FO24" s="151"/>
      <c r="FP24" s="151"/>
      <c r="FQ24" s="151"/>
      <c r="FR24" s="151"/>
      <c r="FS24" s="151"/>
      <c r="FT24" s="151"/>
      <c r="FU24" s="151"/>
      <c r="FV24" s="151"/>
      <c r="FW24" s="151"/>
      <c r="FX24" s="151"/>
      <c r="FY24" s="151"/>
      <c r="FZ24" s="151"/>
      <c r="GA24" s="151"/>
      <c r="GB24" s="151"/>
      <c r="GC24" s="151"/>
      <c r="GD24" s="151"/>
      <c r="GE24" s="151"/>
      <c r="GF24" s="151"/>
      <c r="GG24" s="151"/>
      <c r="GH24" s="151"/>
      <c r="GI24" s="151"/>
      <c r="GJ24" s="151"/>
      <c r="GK24" s="151"/>
      <c r="GL24" s="151"/>
      <c r="GM24" s="151"/>
      <c r="GN24" s="151"/>
      <c r="GO24" s="151"/>
      <c r="GP24" s="151"/>
      <c r="GQ24" s="151"/>
      <c r="GR24" s="151"/>
      <c r="GS24" s="151"/>
      <c r="GT24" s="151"/>
      <c r="GU24" s="151"/>
      <c r="GV24" s="151"/>
      <c r="GW24" s="151"/>
      <c r="GX24" s="151"/>
      <c r="GY24" s="151"/>
      <c r="GZ24" s="151"/>
      <c r="HA24" s="151"/>
      <c r="HB24" s="151"/>
      <c r="HC24" s="151"/>
      <c r="HD24" s="151"/>
      <c r="HE24" s="151"/>
      <c r="HF24" s="151"/>
      <c r="HG24" s="151"/>
      <c r="HH24" s="151"/>
      <c r="HI24" s="151"/>
      <c r="HJ24" s="151"/>
      <c r="HK24" s="151"/>
      <c r="HL24" s="151"/>
      <c r="HM24" s="151"/>
      <c r="HN24" s="151"/>
      <c r="HO24" s="151"/>
      <c r="HP24" s="151"/>
      <c r="HQ24" s="151"/>
      <c r="HR24" s="151"/>
      <c r="HS24" s="151"/>
      <c r="HT24" s="151"/>
      <c r="HU24" s="151"/>
      <c r="HV24" s="151"/>
      <c r="HW24" s="151"/>
      <c r="HX24" s="151"/>
      <c r="HY24" s="151"/>
      <c r="HZ24" s="151"/>
      <c r="IA24" s="151"/>
      <c r="IB24" s="151"/>
      <c r="IC24" s="151"/>
      <c r="ID24" s="151"/>
      <c r="IE24" s="151"/>
      <c r="IF24" s="151"/>
      <c r="IG24" s="151"/>
      <c r="IH24" s="151"/>
      <c r="II24" s="151"/>
      <c r="IJ24" s="151"/>
      <c r="IK24" s="151"/>
      <c r="IL24" s="151"/>
      <c r="IM24" s="151"/>
      <c r="IN24" s="151"/>
      <c r="IO24" s="151"/>
    </row>
    <row r="25" spans="1:249" s="129" customFormat="1" ht="15" customHeight="1" x14ac:dyDescent="0.2">
      <c r="A25" s="127" t="s">
        <v>59</v>
      </c>
      <c r="B25" s="97" t="s">
        <v>60</v>
      </c>
      <c r="C25" s="178" t="s">
        <v>61</v>
      </c>
      <c r="D25" s="149" t="s">
        <v>41</v>
      </c>
      <c r="E25" s="177">
        <f t="shared" si="6"/>
        <v>3</v>
      </c>
      <c r="F25" s="140">
        <f t="shared" si="7"/>
        <v>4</v>
      </c>
      <c r="G25" s="100">
        <v>1</v>
      </c>
      <c r="H25" s="101">
        <v>2</v>
      </c>
      <c r="I25" s="101">
        <v>0</v>
      </c>
      <c r="J25" s="101" t="s">
        <v>25</v>
      </c>
      <c r="K25" s="174">
        <v>4</v>
      </c>
      <c r="L25" s="101"/>
      <c r="M25" s="101"/>
      <c r="N25" s="101"/>
      <c r="O25" s="101"/>
      <c r="P25" s="174"/>
      <c r="Q25" s="100"/>
      <c r="R25" s="101"/>
      <c r="S25" s="101"/>
      <c r="T25" s="101"/>
      <c r="U25" s="174"/>
      <c r="V25" s="95"/>
      <c r="W25" s="95"/>
      <c r="X25" s="95"/>
      <c r="Y25" s="95"/>
      <c r="Z25" s="174"/>
      <c r="AA25" s="150"/>
      <c r="AB25" s="151"/>
      <c r="AC25" s="151"/>
      <c r="AD25" s="151"/>
      <c r="AE25" s="151"/>
      <c r="AF25" s="151"/>
      <c r="AG25" s="151"/>
      <c r="AH25" s="151"/>
      <c r="AI25" s="151"/>
      <c r="AJ25" s="151"/>
      <c r="AK25" s="151"/>
      <c r="AL25" s="151"/>
      <c r="AM25" s="151"/>
      <c r="AN25" s="151"/>
      <c r="AO25" s="151"/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151"/>
      <c r="BE25" s="151"/>
      <c r="BF25" s="151"/>
      <c r="BG25" s="151"/>
      <c r="BH25" s="151"/>
      <c r="BI25" s="151"/>
      <c r="BJ25" s="151"/>
      <c r="BK25" s="151"/>
      <c r="BL25" s="151"/>
      <c r="BM25" s="151"/>
      <c r="BN25" s="151"/>
      <c r="BO25" s="151"/>
      <c r="BP25" s="151"/>
      <c r="BQ25" s="151"/>
      <c r="BR25" s="151"/>
      <c r="BS25" s="151"/>
      <c r="BT25" s="151"/>
      <c r="BU25" s="151"/>
      <c r="BV25" s="151"/>
      <c r="BW25" s="151"/>
      <c r="BX25" s="151"/>
      <c r="BY25" s="151"/>
      <c r="BZ25" s="151"/>
      <c r="CA25" s="151"/>
      <c r="CB25" s="151"/>
      <c r="CC25" s="151"/>
      <c r="CD25" s="151"/>
      <c r="CE25" s="151"/>
      <c r="CF25" s="151"/>
      <c r="CG25" s="151"/>
      <c r="CH25" s="151"/>
      <c r="CI25" s="151"/>
      <c r="CJ25" s="151"/>
      <c r="CK25" s="151"/>
      <c r="CL25" s="151"/>
      <c r="CM25" s="151"/>
      <c r="CN25" s="151"/>
      <c r="CO25" s="151"/>
      <c r="CP25" s="151"/>
      <c r="CQ25" s="151"/>
      <c r="CR25" s="151"/>
      <c r="CS25" s="151"/>
      <c r="CT25" s="151"/>
      <c r="CU25" s="151"/>
      <c r="CV25" s="151"/>
      <c r="CW25" s="151"/>
      <c r="CX25" s="151"/>
      <c r="CY25" s="151"/>
      <c r="CZ25" s="151"/>
      <c r="DA25" s="151"/>
      <c r="DB25" s="151"/>
      <c r="DC25" s="151"/>
      <c r="DD25" s="151"/>
      <c r="DE25" s="151"/>
      <c r="DF25" s="151"/>
      <c r="DG25" s="151"/>
      <c r="DH25" s="151"/>
      <c r="DI25" s="151"/>
      <c r="DJ25" s="151"/>
      <c r="DK25" s="151"/>
      <c r="DL25" s="151"/>
      <c r="DM25" s="151"/>
      <c r="DN25" s="151"/>
      <c r="DO25" s="151"/>
      <c r="DP25" s="151"/>
      <c r="DQ25" s="151"/>
      <c r="DR25" s="151"/>
      <c r="DS25" s="151"/>
      <c r="DT25" s="151"/>
      <c r="DU25" s="151"/>
      <c r="DV25" s="151"/>
      <c r="DW25" s="151"/>
      <c r="DX25" s="151"/>
      <c r="DY25" s="151"/>
      <c r="DZ25" s="151"/>
      <c r="EA25" s="151"/>
      <c r="EB25" s="151"/>
      <c r="EC25" s="151"/>
      <c r="ED25" s="151"/>
      <c r="EE25" s="151"/>
      <c r="EF25" s="151"/>
      <c r="EG25" s="151"/>
      <c r="EH25" s="151"/>
      <c r="EI25" s="151"/>
      <c r="EJ25" s="151"/>
      <c r="EK25" s="151"/>
      <c r="EL25" s="151"/>
      <c r="EM25" s="151"/>
      <c r="EN25" s="151"/>
      <c r="EO25" s="151"/>
      <c r="EP25" s="151"/>
      <c r="EQ25" s="151"/>
      <c r="ER25" s="151"/>
      <c r="ES25" s="151"/>
      <c r="ET25" s="151"/>
      <c r="EU25" s="151"/>
      <c r="EV25" s="151"/>
      <c r="EW25" s="151"/>
      <c r="EX25" s="151"/>
      <c r="EY25" s="151"/>
      <c r="EZ25" s="151"/>
      <c r="FA25" s="151"/>
      <c r="FB25" s="151"/>
      <c r="FC25" s="151"/>
      <c r="FD25" s="151"/>
      <c r="FE25" s="151"/>
      <c r="FF25" s="151"/>
      <c r="FG25" s="151"/>
      <c r="FH25" s="151"/>
      <c r="FI25" s="151"/>
      <c r="FJ25" s="151"/>
      <c r="FK25" s="151"/>
      <c r="FL25" s="151"/>
      <c r="FM25" s="151"/>
      <c r="FN25" s="151"/>
      <c r="FO25" s="151"/>
      <c r="FP25" s="151"/>
      <c r="FQ25" s="151"/>
      <c r="FR25" s="151"/>
      <c r="FS25" s="151"/>
      <c r="FT25" s="151"/>
      <c r="FU25" s="151"/>
      <c r="FV25" s="151"/>
      <c r="FW25" s="151"/>
      <c r="FX25" s="151"/>
      <c r="FY25" s="151"/>
      <c r="FZ25" s="151"/>
      <c r="GA25" s="151"/>
      <c r="GB25" s="151"/>
      <c r="GC25" s="151"/>
      <c r="GD25" s="151"/>
      <c r="GE25" s="151"/>
      <c r="GF25" s="151"/>
      <c r="GG25" s="151"/>
      <c r="GH25" s="151"/>
      <c r="GI25" s="151"/>
      <c r="GJ25" s="151"/>
      <c r="GK25" s="151"/>
      <c r="GL25" s="151"/>
      <c r="GM25" s="151"/>
      <c r="GN25" s="151"/>
      <c r="GO25" s="151"/>
      <c r="GP25" s="151"/>
      <c r="GQ25" s="151"/>
      <c r="GR25" s="151"/>
      <c r="GS25" s="151"/>
      <c r="GT25" s="151"/>
      <c r="GU25" s="151"/>
      <c r="GV25" s="151"/>
      <c r="GW25" s="151"/>
      <c r="GX25" s="151"/>
      <c r="GY25" s="151"/>
      <c r="GZ25" s="151"/>
      <c r="HA25" s="151"/>
      <c r="HB25" s="151"/>
      <c r="HC25" s="151"/>
      <c r="HD25" s="151"/>
      <c r="HE25" s="151"/>
      <c r="HF25" s="151"/>
      <c r="HG25" s="151"/>
      <c r="HH25" s="151"/>
      <c r="HI25" s="151"/>
      <c r="HJ25" s="151"/>
      <c r="HK25" s="151"/>
      <c r="HL25" s="151"/>
      <c r="HM25" s="151"/>
      <c r="HN25" s="151"/>
      <c r="HO25" s="151"/>
      <c r="HP25" s="151"/>
      <c r="HQ25" s="151"/>
      <c r="HR25" s="151"/>
      <c r="HS25" s="151"/>
      <c r="HT25" s="151"/>
      <c r="HU25" s="151"/>
      <c r="HV25" s="151"/>
      <c r="HW25" s="151"/>
      <c r="HX25" s="151"/>
      <c r="HY25" s="151"/>
      <c r="HZ25" s="151"/>
      <c r="IA25" s="151"/>
      <c r="IB25" s="151"/>
      <c r="IC25" s="151"/>
      <c r="ID25" s="151"/>
      <c r="IE25" s="151"/>
      <c r="IF25" s="151"/>
      <c r="IG25" s="151"/>
      <c r="IH25" s="151"/>
      <c r="II25" s="151"/>
      <c r="IJ25" s="151"/>
      <c r="IK25" s="151"/>
      <c r="IL25" s="151"/>
      <c r="IM25" s="151"/>
      <c r="IN25" s="151"/>
      <c r="IO25" s="151"/>
    </row>
    <row r="26" spans="1:249" s="129" customFormat="1" ht="15" customHeight="1" x14ac:dyDescent="0.2">
      <c r="A26" s="127" t="s">
        <v>62</v>
      </c>
      <c r="B26" s="211" t="s">
        <v>63</v>
      </c>
      <c r="C26" s="178" t="s">
        <v>64</v>
      </c>
      <c r="D26" s="149" t="s">
        <v>41</v>
      </c>
      <c r="E26" s="177">
        <v>4</v>
      </c>
      <c r="F26" s="140">
        <v>4</v>
      </c>
      <c r="G26" s="95"/>
      <c r="H26" s="95"/>
      <c r="I26" s="95"/>
      <c r="J26" s="95"/>
      <c r="K26" s="174"/>
      <c r="L26" s="95">
        <v>2</v>
      </c>
      <c r="M26" s="95">
        <v>2</v>
      </c>
      <c r="N26" s="95">
        <v>0</v>
      </c>
      <c r="O26" s="95" t="s">
        <v>37</v>
      </c>
      <c r="P26" s="174">
        <v>4</v>
      </c>
      <c r="Q26" s="95"/>
      <c r="R26" s="95"/>
      <c r="S26" s="95"/>
      <c r="T26" s="95"/>
      <c r="U26" s="174"/>
      <c r="V26" s="95"/>
      <c r="W26" s="95"/>
      <c r="X26" s="95"/>
      <c r="Y26" s="95"/>
      <c r="Z26" s="174"/>
      <c r="AA26" s="150" t="s">
        <v>61</v>
      </c>
      <c r="AB26" s="151"/>
      <c r="AC26" s="151"/>
      <c r="AD26" s="151"/>
      <c r="AE26" s="151"/>
      <c r="AF26" s="151"/>
      <c r="AG26" s="151"/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  <c r="BB26" s="151"/>
      <c r="BC26" s="151"/>
      <c r="BD26" s="151"/>
      <c r="BE26" s="151"/>
      <c r="BF26" s="151"/>
      <c r="BG26" s="151"/>
      <c r="BH26" s="151"/>
      <c r="BI26" s="151"/>
      <c r="BJ26" s="151"/>
      <c r="BK26" s="151"/>
      <c r="BL26" s="151"/>
      <c r="BM26" s="151"/>
      <c r="BN26" s="151"/>
      <c r="BO26" s="151"/>
      <c r="BP26" s="151"/>
      <c r="BQ26" s="151"/>
      <c r="BR26" s="151"/>
      <c r="BS26" s="151"/>
      <c r="BT26" s="151"/>
      <c r="BU26" s="151"/>
      <c r="BV26" s="151"/>
      <c r="BW26" s="151"/>
      <c r="BX26" s="151"/>
      <c r="BY26" s="151"/>
      <c r="BZ26" s="151"/>
      <c r="CA26" s="151"/>
      <c r="CB26" s="151"/>
      <c r="CC26" s="151"/>
      <c r="CD26" s="151"/>
      <c r="CE26" s="151"/>
      <c r="CF26" s="151"/>
      <c r="CG26" s="151"/>
      <c r="CH26" s="151"/>
      <c r="CI26" s="151"/>
      <c r="CJ26" s="151"/>
      <c r="CK26" s="151"/>
      <c r="CL26" s="151"/>
      <c r="CM26" s="151"/>
      <c r="CN26" s="151"/>
      <c r="CO26" s="151"/>
      <c r="CP26" s="151"/>
      <c r="CQ26" s="151"/>
      <c r="CR26" s="151"/>
      <c r="CS26" s="151"/>
      <c r="CT26" s="151"/>
      <c r="CU26" s="151"/>
      <c r="CV26" s="151"/>
      <c r="CW26" s="151"/>
      <c r="CX26" s="151"/>
      <c r="CY26" s="151"/>
      <c r="CZ26" s="151"/>
      <c r="DA26" s="151"/>
      <c r="DB26" s="151"/>
      <c r="DC26" s="151"/>
      <c r="DD26" s="151"/>
      <c r="DE26" s="151"/>
      <c r="DF26" s="151"/>
      <c r="DG26" s="151"/>
      <c r="DH26" s="151"/>
      <c r="DI26" s="151"/>
      <c r="DJ26" s="151"/>
      <c r="DK26" s="151"/>
      <c r="DL26" s="151"/>
      <c r="DM26" s="151"/>
      <c r="DN26" s="151"/>
      <c r="DO26" s="151"/>
      <c r="DP26" s="151"/>
      <c r="DQ26" s="151"/>
      <c r="DR26" s="151"/>
      <c r="DS26" s="151"/>
      <c r="DT26" s="151"/>
      <c r="DU26" s="151"/>
      <c r="DV26" s="151"/>
      <c r="DW26" s="151"/>
      <c r="DX26" s="151"/>
      <c r="DY26" s="151"/>
      <c r="DZ26" s="151"/>
      <c r="EA26" s="151"/>
      <c r="EB26" s="151"/>
      <c r="EC26" s="151"/>
      <c r="ED26" s="151"/>
      <c r="EE26" s="151"/>
      <c r="EF26" s="151"/>
      <c r="EG26" s="151"/>
      <c r="EH26" s="151"/>
      <c r="EI26" s="151"/>
      <c r="EJ26" s="151"/>
      <c r="EK26" s="151"/>
      <c r="EL26" s="151"/>
      <c r="EM26" s="151"/>
      <c r="EN26" s="151"/>
      <c r="EO26" s="151"/>
      <c r="EP26" s="151"/>
      <c r="EQ26" s="151"/>
      <c r="ER26" s="151"/>
      <c r="ES26" s="151"/>
      <c r="ET26" s="151"/>
      <c r="EU26" s="151"/>
      <c r="EV26" s="151"/>
      <c r="EW26" s="151"/>
      <c r="EX26" s="151"/>
      <c r="EY26" s="151"/>
      <c r="EZ26" s="151"/>
      <c r="FA26" s="151"/>
      <c r="FB26" s="151"/>
      <c r="FC26" s="151"/>
      <c r="FD26" s="151"/>
      <c r="FE26" s="151"/>
      <c r="FF26" s="151"/>
      <c r="FG26" s="151"/>
      <c r="FH26" s="151"/>
      <c r="FI26" s="151"/>
      <c r="FJ26" s="151"/>
      <c r="FK26" s="151"/>
      <c r="FL26" s="151"/>
      <c r="FM26" s="151"/>
      <c r="FN26" s="151"/>
      <c r="FO26" s="151"/>
      <c r="FP26" s="151"/>
      <c r="FQ26" s="151"/>
      <c r="FR26" s="151"/>
      <c r="FS26" s="151"/>
      <c r="FT26" s="151"/>
      <c r="FU26" s="151"/>
      <c r="FV26" s="151"/>
      <c r="FW26" s="151"/>
      <c r="FX26" s="151"/>
      <c r="FY26" s="151"/>
      <c r="FZ26" s="151"/>
      <c r="GA26" s="151"/>
      <c r="GB26" s="151"/>
      <c r="GC26" s="151"/>
      <c r="GD26" s="151"/>
      <c r="GE26" s="151"/>
      <c r="GF26" s="151"/>
      <c r="GG26" s="151"/>
      <c r="GH26" s="151"/>
      <c r="GI26" s="151"/>
      <c r="GJ26" s="151"/>
      <c r="GK26" s="151"/>
      <c r="GL26" s="151"/>
      <c r="GM26" s="151"/>
      <c r="GN26" s="151"/>
      <c r="GO26" s="151"/>
      <c r="GP26" s="151"/>
      <c r="GQ26" s="151"/>
      <c r="GR26" s="151"/>
      <c r="GS26" s="151"/>
      <c r="GT26" s="151"/>
      <c r="GU26" s="151"/>
      <c r="GV26" s="151"/>
      <c r="GW26" s="151"/>
      <c r="GX26" s="151"/>
      <c r="GY26" s="151"/>
      <c r="GZ26" s="151"/>
      <c r="HA26" s="151"/>
      <c r="HB26" s="151"/>
      <c r="HC26" s="151"/>
      <c r="HD26" s="151"/>
      <c r="HE26" s="151"/>
      <c r="HF26" s="151"/>
      <c r="HG26" s="151"/>
      <c r="HH26" s="151"/>
      <c r="HI26" s="151"/>
      <c r="HJ26" s="151"/>
      <c r="HK26" s="151"/>
      <c r="HL26" s="151"/>
      <c r="HM26" s="151"/>
      <c r="HN26" s="151"/>
      <c r="HO26" s="151"/>
      <c r="HP26" s="151"/>
      <c r="HQ26" s="151"/>
      <c r="HR26" s="151"/>
      <c r="HS26" s="151"/>
      <c r="HT26" s="151"/>
      <c r="HU26" s="151"/>
      <c r="HV26" s="151"/>
      <c r="HW26" s="151"/>
      <c r="HX26" s="151"/>
      <c r="HY26" s="151"/>
      <c r="HZ26" s="151"/>
      <c r="IA26" s="151"/>
      <c r="IB26" s="151"/>
      <c r="IC26" s="151"/>
      <c r="ID26" s="151"/>
      <c r="IE26" s="151"/>
      <c r="IF26" s="151"/>
      <c r="IG26" s="151"/>
      <c r="IH26" s="151"/>
      <c r="II26" s="151"/>
      <c r="IJ26" s="151"/>
      <c r="IK26" s="151"/>
      <c r="IL26" s="151"/>
      <c r="IM26" s="151"/>
      <c r="IN26" s="151"/>
      <c r="IO26" s="151"/>
    </row>
    <row r="27" spans="1:249" s="88" customFormat="1" ht="15" customHeight="1" x14ac:dyDescent="0.2">
      <c r="A27" s="127" t="s">
        <v>65</v>
      </c>
      <c r="B27" s="84" t="s">
        <v>66</v>
      </c>
      <c r="C27" s="122" t="s">
        <v>67</v>
      </c>
      <c r="D27" s="149" t="s">
        <v>41</v>
      </c>
      <c r="E27" s="133">
        <f t="shared" si="6"/>
        <v>4</v>
      </c>
      <c r="F27" s="140">
        <f t="shared" si="7"/>
        <v>4</v>
      </c>
      <c r="G27" s="95">
        <v>2</v>
      </c>
      <c r="H27" s="95">
        <v>2</v>
      </c>
      <c r="I27" s="95">
        <v>0</v>
      </c>
      <c r="J27" s="95" t="s">
        <v>37</v>
      </c>
      <c r="K27" s="174">
        <v>4</v>
      </c>
      <c r="L27" s="95"/>
      <c r="M27" s="95"/>
      <c r="N27" s="95"/>
      <c r="O27" s="95"/>
      <c r="P27" s="174"/>
      <c r="Q27" s="95"/>
      <c r="R27" s="95"/>
      <c r="S27" s="95"/>
      <c r="T27" s="95"/>
      <c r="U27" s="174"/>
      <c r="V27" s="95"/>
      <c r="W27" s="95"/>
      <c r="X27" s="95"/>
      <c r="Y27" s="95"/>
      <c r="Z27" s="174"/>
      <c r="AA27" s="150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1"/>
      <c r="BA27" s="151"/>
      <c r="BB27" s="151"/>
      <c r="BC27" s="151"/>
      <c r="BD27" s="151"/>
      <c r="BE27" s="151"/>
      <c r="BF27" s="151"/>
      <c r="BG27" s="151"/>
      <c r="BH27" s="151"/>
      <c r="BI27" s="151"/>
      <c r="BJ27" s="151"/>
      <c r="BK27" s="151"/>
      <c r="BL27" s="151"/>
      <c r="BM27" s="151"/>
      <c r="BN27" s="151"/>
      <c r="BO27" s="151"/>
      <c r="BP27" s="151"/>
      <c r="BQ27" s="151"/>
      <c r="BR27" s="151"/>
      <c r="BS27" s="151"/>
      <c r="BT27" s="151"/>
      <c r="BU27" s="151"/>
      <c r="BV27" s="151"/>
      <c r="BW27" s="151"/>
      <c r="BX27" s="151"/>
      <c r="BY27" s="151"/>
      <c r="BZ27" s="151"/>
      <c r="CA27" s="151"/>
      <c r="CB27" s="151"/>
      <c r="CC27" s="151"/>
      <c r="CD27" s="151"/>
      <c r="CE27" s="151"/>
      <c r="CF27" s="151"/>
      <c r="CG27" s="151"/>
      <c r="CH27" s="151"/>
      <c r="CI27" s="151"/>
      <c r="CJ27" s="151"/>
      <c r="CK27" s="151"/>
      <c r="CL27" s="151"/>
      <c r="CM27" s="151"/>
      <c r="CN27" s="151"/>
      <c r="CO27" s="151"/>
      <c r="CP27" s="151"/>
      <c r="CQ27" s="151"/>
      <c r="CR27" s="151"/>
      <c r="CS27" s="151"/>
      <c r="CT27" s="151"/>
      <c r="CU27" s="151"/>
      <c r="CV27" s="151"/>
      <c r="CW27" s="151"/>
      <c r="CX27" s="151"/>
      <c r="CY27" s="151"/>
      <c r="CZ27" s="151"/>
      <c r="DA27" s="151"/>
      <c r="DB27" s="151"/>
      <c r="DC27" s="151"/>
      <c r="DD27" s="151"/>
      <c r="DE27" s="151"/>
      <c r="DF27" s="151"/>
      <c r="DG27" s="151"/>
      <c r="DH27" s="151"/>
      <c r="DI27" s="151"/>
      <c r="DJ27" s="151"/>
      <c r="DK27" s="151"/>
      <c r="DL27" s="151"/>
      <c r="DM27" s="151"/>
      <c r="DN27" s="151"/>
      <c r="DO27" s="151"/>
      <c r="DP27" s="151"/>
      <c r="DQ27" s="151"/>
      <c r="DR27" s="151"/>
      <c r="DS27" s="151"/>
      <c r="DT27" s="151"/>
      <c r="DU27" s="151"/>
      <c r="DV27" s="151"/>
      <c r="DW27" s="151"/>
      <c r="DX27" s="151"/>
      <c r="DY27" s="151"/>
      <c r="DZ27" s="151"/>
      <c r="EA27" s="151"/>
      <c r="EB27" s="151"/>
      <c r="EC27" s="151"/>
      <c r="ED27" s="151"/>
      <c r="EE27" s="151"/>
      <c r="EF27" s="151"/>
      <c r="EG27" s="151"/>
      <c r="EH27" s="151"/>
      <c r="EI27" s="151"/>
      <c r="EJ27" s="151"/>
      <c r="EK27" s="151"/>
      <c r="EL27" s="151"/>
      <c r="EM27" s="151"/>
      <c r="EN27" s="151"/>
      <c r="EO27" s="151"/>
      <c r="EP27" s="151"/>
      <c r="EQ27" s="151"/>
      <c r="ER27" s="151"/>
      <c r="ES27" s="151"/>
      <c r="ET27" s="151"/>
      <c r="EU27" s="151"/>
      <c r="EV27" s="151"/>
      <c r="EW27" s="151"/>
      <c r="EX27" s="151"/>
      <c r="EY27" s="151"/>
      <c r="EZ27" s="151"/>
      <c r="FA27" s="151"/>
      <c r="FB27" s="151"/>
      <c r="FC27" s="151"/>
      <c r="FD27" s="151"/>
      <c r="FE27" s="151"/>
      <c r="FF27" s="151"/>
      <c r="FG27" s="151"/>
      <c r="FH27" s="151"/>
      <c r="FI27" s="151"/>
      <c r="FJ27" s="151"/>
      <c r="FK27" s="151"/>
      <c r="FL27" s="151"/>
      <c r="FM27" s="151"/>
      <c r="FN27" s="151"/>
      <c r="FO27" s="151"/>
      <c r="FP27" s="151"/>
      <c r="FQ27" s="151"/>
      <c r="FR27" s="151"/>
      <c r="FS27" s="151"/>
      <c r="FT27" s="151"/>
      <c r="FU27" s="151"/>
      <c r="FV27" s="151"/>
      <c r="FW27" s="151"/>
      <c r="FX27" s="151"/>
      <c r="FY27" s="151"/>
      <c r="FZ27" s="151"/>
      <c r="GA27" s="151"/>
      <c r="GB27" s="151"/>
      <c r="GC27" s="151"/>
      <c r="GD27" s="151"/>
      <c r="GE27" s="151"/>
      <c r="GF27" s="151"/>
      <c r="GG27" s="151"/>
      <c r="GH27" s="151"/>
      <c r="GI27" s="151"/>
      <c r="GJ27" s="151"/>
      <c r="GK27" s="151"/>
      <c r="GL27" s="151"/>
      <c r="GM27" s="151"/>
      <c r="GN27" s="151"/>
      <c r="GO27" s="151"/>
      <c r="GP27" s="151"/>
      <c r="GQ27" s="151"/>
      <c r="GR27" s="151"/>
      <c r="GS27" s="151"/>
      <c r="GT27" s="151"/>
      <c r="GU27" s="151"/>
      <c r="GV27" s="151"/>
      <c r="GW27" s="151"/>
      <c r="GX27" s="151"/>
      <c r="GY27" s="151"/>
      <c r="GZ27" s="151"/>
      <c r="HA27" s="151"/>
      <c r="HB27" s="151"/>
      <c r="HC27" s="151"/>
      <c r="HD27" s="151"/>
      <c r="HE27" s="151"/>
      <c r="HF27" s="151"/>
      <c r="HG27" s="151"/>
      <c r="HH27" s="151"/>
      <c r="HI27" s="151"/>
      <c r="HJ27" s="151"/>
      <c r="HK27" s="151"/>
      <c r="HL27" s="151"/>
      <c r="HM27" s="151"/>
      <c r="HN27" s="151"/>
      <c r="HO27" s="151"/>
      <c r="HP27" s="151"/>
      <c r="HQ27" s="151"/>
      <c r="HR27" s="151"/>
      <c r="HS27" s="151"/>
      <c r="HT27" s="151"/>
      <c r="HU27" s="151"/>
      <c r="HV27" s="151"/>
      <c r="HW27" s="151"/>
      <c r="HX27" s="151"/>
      <c r="HY27" s="151"/>
      <c r="HZ27" s="151"/>
      <c r="IA27" s="151"/>
      <c r="IB27" s="151"/>
      <c r="IC27" s="151"/>
      <c r="ID27" s="151"/>
      <c r="IE27" s="151"/>
      <c r="IF27" s="151"/>
      <c r="IG27" s="151"/>
      <c r="IH27" s="151"/>
      <c r="II27" s="151"/>
      <c r="IJ27" s="151"/>
      <c r="IK27" s="151"/>
      <c r="IL27" s="151"/>
      <c r="IM27" s="151"/>
      <c r="IN27" s="151"/>
      <c r="IO27" s="151"/>
    </row>
    <row r="28" spans="1:249" s="88" customFormat="1" ht="15" customHeight="1" x14ac:dyDescent="0.2">
      <c r="A28" s="127" t="s">
        <v>68</v>
      </c>
      <c r="B28" s="89" t="s">
        <v>69</v>
      </c>
      <c r="C28" s="123" t="s">
        <v>70</v>
      </c>
      <c r="D28" s="149" t="s">
        <v>41</v>
      </c>
      <c r="E28" s="133">
        <f t="shared" si="6"/>
        <v>4</v>
      </c>
      <c r="F28" s="140">
        <f t="shared" si="7"/>
        <v>4</v>
      </c>
      <c r="G28" s="95">
        <v>2</v>
      </c>
      <c r="H28" s="95">
        <v>2</v>
      </c>
      <c r="I28" s="95">
        <v>0</v>
      </c>
      <c r="J28" s="95" t="s">
        <v>37</v>
      </c>
      <c r="K28" s="174">
        <v>4</v>
      </c>
      <c r="L28" s="95"/>
      <c r="M28" s="95"/>
      <c r="N28" s="95"/>
      <c r="O28" s="95"/>
      <c r="P28" s="174"/>
      <c r="Q28" s="85"/>
      <c r="R28" s="86"/>
      <c r="S28" s="86"/>
      <c r="T28" s="86"/>
      <c r="U28" s="174"/>
      <c r="V28" s="95"/>
      <c r="W28" s="95"/>
      <c r="X28" s="95"/>
      <c r="Y28" s="95"/>
      <c r="Z28" s="174"/>
      <c r="AA28" s="150"/>
      <c r="AB28" s="151"/>
      <c r="AC28" s="151"/>
      <c r="AD28" s="151"/>
      <c r="AE28" s="151"/>
      <c r="AF28" s="151"/>
      <c r="AG28" s="151"/>
      <c r="AH28" s="151"/>
      <c r="AI28" s="151"/>
      <c r="AJ28" s="151"/>
      <c r="AK28" s="151"/>
      <c r="AL28" s="151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  <c r="BB28" s="151"/>
      <c r="BC28" s="151"/>
      <c r="BD28" s="151"/>
      <c r="BE28" s="151"/>
      <c r="BF28" s="151"/>
      <c r="BG28" s="151"/>
      <c r="BH28" s="151"/>
      <c r="BI28" s="151"/>
      <c r="BJ28" s="151"/>
      <c r="BK28" s="151"/>
      <c r="BL28" s="151"/>
      <c r="BM28" s="151"/>
      <c r="BN28" s="151"/>
      <c r="BO28" s="151"/>
      <c r="BP28" s="151"/>
      <c r="BQ28" s="151"/>
      <c r="BR28" s="151"/>
      <c r="BS28" s="151"/>
      <c r="BT28" s="151"/>
      <c r="BU28" s="151"/>
      <c r="BV28" s="151"/>
      <c r="BW28" s="151"/>
      <c r="BX28" s="151"/>
      <c r="BY28" s="151"/>
      <c r="BZ28" s="151"/>
      <c r="CA28" s="151"/>
      <c r="CB28" s="151"/>
      <c r="CC28" s="151"/>
      <c r="CD28" s="151"/>
      <c r="CE28" s="151"/>
      <c r="CF28" s="151"/>
      <c r="CG28" s="151"/>
      <c r="CH28" s="151"/>
      <c r="CI28" s="151"/>
      <c r="CJ28" s="151"/>
      <c r="CK28" s="151"/>
      <c r="CL28" s="151"/>
      <c r="CM28" s="151"/>
      <c r="CN28" s="151"/>
      <c r="CO28" s="151"/>
      <c r="CP28" s="151"/>
      <c r="CQ28" s="151"/>
      <c r="CR28" s="151"/>
      <c r="CS28" s="151"/>
      <c r="CT28" s="151"/>
      <c r="CU28" s="151"/>
      <c r="CV28" s="151"/>
      <c r="CW28" s="151"/>
      <c r="CX28" s="151"/>
      <c r="CY28" s="151"/>
      <c r="CZ28" s="151"/>
      <c r="DA28" s="151"/>
      <c r="DB28" s="151"/>
      <c r="DC28" s="151"/>
      <c r="DD28" s="151"/>
      <c r="DE28" s="151"/>
      <c r="DF28" s="151"/>
      <c r="DG28" s="151"/>
      <c r="DH28" s="151"/>
      <c r="DI28" s="151"/>
      <c r="DJ28" s="151"/>
      <c r="DK28" s="151"/>
      <c r="DL28" s="151"/>
      <c r="DM28" s="151"/>
      <c r="DN28" s="151"/>
      <c r="DO28" s="151"/>
      <c r="DP28" s="151"/>
      <c r="DQ28" s="151"/>
      <c r="DR28" s="151"/>
      <c r="DS28" s="151"/>
      <c r="DT28" s="151"/>
      <c r="DU28" s="151"/>
      <c r="DV28" s="151"/>
      <c r="DW28" s="151"/>
      <c r="DX28" s="151"/>
      <c r="DY28" s="151"/>
      <c r="DZ28" s="151"/>
      <c r="EA28" s="151"/>
      <c r="EB28" s="151"/>
      <c r="EC28" s="151"/>
      <c r="ED28" s="151"/>
      <c r="EE28" s="151"/>
      <c r="EF28" s="151"/>
      <c r="EG28" s="151"/>
      <c r="EH28" s="151"/>
      <c r="EI28" s="151"/>
      <c r="EJ28" s="151"/>
      <c r="EK28" s="151"/>
      <c r="EL28" s="151"/>
      <c r="EM28" s="151"/>
      <c r="EN28" s="151"/>
      <c r="EO28" s="151"/>
      <c r="EP28" s="151"/>
      <c r="EQ28" s="151"/>
      <c r="ER28" s="151"/>
      <c r="ES28" s="151"/>
      <c r="ET28" s="151"/>
      <c r="EU28" s="151"/>
      <c r="EV28" s="151"/>
      <c r="EW28" s="151"/>
      <c r="EX28" s="151"/>
      <c r="EY28" s="151"/>
      <c r="EZ28" s="151"/>
      <c r="FA28" s="151"/>
      <c r="FB28" s="151"/>
      <c r="FC28" s="151"/>
      <c r="FD28" s="151"/>
      <c r="FE28" s="151"/>
      <c r="FF28" s="151"/>
      <c r="FG28" s="151"/>
      <c r="FH28" s="151"/>
      <c r="FI28" s="151"/>
      <c r="FJ28" s="151"/>
      <c r="FK28" s="151"/>
      <c r="FL28" s="151"/>
      <c r="FM28" s="151"/>
      <c r="FN28" s="151"/>
      <c r="FO28" s="151"/>
      <c r="FP28" s="151"/>
      <c r="FQ28" s="151"/>
      <c r="FR28" s="151"/>
      <c r="FS28" s="151"/>
      <c r="FT28" s="151"/>
      <c r="FU28" s="151"/>
      <c r="FV28" s="151"/>
      <c r="FW28" s="151"/>
      <c r="FX28" s="151"/>
      <c r="FY28" s="151"/>
      <c r="FZ28" s="151"/>
      <c r="GA28" s="151"/>
      <c r="GB28" s="151"/>
      <c r="GC28" s="151"/>
      <c r="GD28" s="151"/>
      <c r="GE28" s="151"/>
      <c r="GF28" s="151"/>
      <c r="GG28" s="151"/>
      <c r="GH28" s="151"/>
      <c r="GI28" s="151"/>
      <c r="GJ28" s="151"/>
      <c r="GK28" s="151"/>
      <c r="GL28" s="151"/>
      <c r="GM28" s="151"/>
      <c r="GN28" s="151"/>
      <c r="GO28" s="151"/>
      <c r="GP28" s="151"/>
      <c r="GQ28" s="151"/>
      <c r="GR28" s="151"/>
      <c r="GS28" s="151"/>
      <c r="GT28" s="151"/>
      <c r="GU28" s="151"/>
      <c r="GV28" s="151"/>
      <c r="GW28" s="151"/>
      <c r="GX28" s="151"/>
      <c r="GY28" s="151"/>
      <c r="GZ28" s="151"/>
      <c r="HA28" s="151"/>
      <c r="HB28" s="151"/>
      <c r="HC28" s="151"/>
      <c r="HD28" s="151"/>
      <c r="HE28" s="151"/>
      <c r="HF28" s="151"/>
      <c r="HG28" s="151"/>
      <c r="HH28" s="151"/>
      <c r="HI28" s="151"/>
      <c r="HJ28" s="151"/>
      <c r="HK28" s="151"/>
      <c r="HL28" s="151"/>
      <c r="HM28" s="151"/>
      <c r="HN28" s="151"/>
      <c r="HO28" s="151"/>
      <c r="HP28" s="151"/>
      <c r="HQ28" s="151"/>
      <c r="HR28" s="151"/>
      <c r="HS28" s="151"/>
      <c r="HT28" s="151"/>
      <c r="HU28" s="151"/>
      <c r="HV28" s="151"/>
      <c r="HW28" s="151"/>
      <c r="HX28" s="151"/>
      <c r="HY28" s="151"/>
      <c r="HZ28" s="151"/>
      <c r="IA28" s="151"/>
      <c r="IB28" s="151"/>
      <c r="IC28" s="151"/>
      <c r="ID28" s="151"/>
      <c r="IE28" s="151"/>
      <c r="IF28" s="151"/>
      <c r="IG28" s="151"/>
      <c r="IH28" s="151"/>
      <c r="II28" s="151"/>
      <c r="IJ28" s="151"/>
      <c r="IK28" s="151"/>
      <c r="IL28" s="151"/>
      <c r="IM28" s="151"/>
      <c r="IN28" s="151"/>
      <c r="IO28" s="151"/>
    </row>
    <row r="29" spans="1:249" s="87" customFormat="1" ht="15" customHeight="1" x14ac:dyDescent="0.2">
      <c r="A29" s="91" t="s">
        <v>71</v>
      </c>
      <c r="B29" s="184" t="s">
        <v>72</v>
      </c>
      <c r="C29" s="122" t="s">
        <v>73</v>
      </c>
      <c r="D29" s="149" t="s">
        <v>41</v>
      </c>
      <c r="E29" s="133">
        <f t="shared" si="6"/>
        <v>4</v>
      </c>
      <c r="F29" s="140">
        <f t="shared" si="7"/>
        <v>4</v>
      </c>
      <c r="G29" s="93"/>
      <c r="H29" s="94"/>
      <c r="I29" s="95"/>
      <c r="J29" s="95"/>
      <c r="K29" s="174"/>
      <c r="L29" s="96">
        <v>2</v>
      </c>
      <c r="M29" s="95">
        <v>2</v>
      </c>
      <c r="N29" s="95">
        <v>0</v>
      </c>
      <c r="O29" s="95" t="s">
        <v>25</v>
      </c>
      <c r="P29" s="174">
        <v>4</v>
      </c>
      <c r="Q29" s="96"/>
      <c r="R29" s="95"/>
      <c r="S29" s="95"/>
      <c r="T29" s="95"/>
      <c r="U29" s="174"/>
      <c r="V29" s="95"/>
      <c r="W29" s="95"/>
      <c r="X29" s="95"/>
      <c r="Y29" s="95"/>
      <c r="Z29" s="174"/>
      <c r="AA29" s="150"/>
      <c r="AB29" s="151"/>
      <c r="AC29" s="151"/>
      <c r="AD29" s="151"/>
      <c r="AE29" s="151"/>
      <c r="AF29" s="151"/>
      <c r="AG29" s="151"/>
      <c r="AH29" s="151"/>
      <c r="AI29" s="151"/>
      <c r="AJ29" s="151"/>
      <c r="AK29" s="151"/>
      <c r="AL29" s="151"/>
      <c r="AM29" s="151"/>
      <c r="AN29" s="151"/>
      <c r="AO29" s="151"/>
      <c r="AP29" s="151"/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  <c r="BB29" s="151"/>
      <c r="BC29" s="151"/>
      <c r="BD29" s="151"/>
      <c r="BE29" s="151"/>
      <c r="BF29" s="151"/>
      <c r="BG29" s="151"/>
      <c r="BH29" s="151"/>
      <c r="BI29" s="151"/>
      <c r="BJ29" s="151"/>
      <c r="BK29" s="151"/>
      <c r="BL29" s="151"/>
      <c r="BM29" s="151"/>
      <c r="BN29" s="151"/>
      <c r="BO29" s="151"/>
      <c r="BP29" s="151"/>
      <c r="BQ29" s="151"/>
      <c r="BR29" s="151"/>
      <c r="BS29" s="151"/>
      <c r="BT29" s="151"/>
      <c r="BU29" s="151"/>
      <c r="BV29" s="151"/>
      <c r="BW29" s="151"/>
      <c r="BX29" s="151"/>
      <c r="BY29" s="151"/>
      <c r="BZ29" s="151"/>
      <c r="CA29" s="151"/>
      <c r="CB29" s="151"/>
      <c r="CC29" s="151"/>
      <c r="CD29" s="151"/>
      <c r="CE29" s="151"/>
      <c r="CF29" s="151"/>
      <c r="CG29" s="151"/>
      <c r="CH29" s="151"/>
      <c r="CI29" s="151"/>
      <c r="CJ29" s="151"/>
      <c r="CK29" s="151"/>
      <c r="CL29" s="151"/>
      <c r="CM29" s="151"/>
      <c r="CN29" s="151"/>
      <c r="CO29" s="151"/>
      <c r="CP29" s="151"/>
      <c r="CQ29" s="151"/>
      <c r="CR29" s="151"/>
      <c r="CS29" s="151"/>
      <c r="CT29" s="151"/>
      <c r="CU29" s="151"/>
      <c r="CV29" s="151"/>
      <c r="CW29" s="151"/>
      <c r="CX29" s="151"/>
      <c r="CY29" s="151"/>
      <c r="CZ29" s="151"/>
      <c r="DA29" s="151"/>
      <c r="DB29" s="151"/>
      <c r="DC29" s="151"/>
      <c r="DD29" s="151"/>
      <c r="DE29" s="151"/>
      <c r="DF29" s="151"/>
      <c r="DG29" s="151"/>
      <c r="DH29" s="151"/>
      <c r="DI29" s="151"/>
      <c r="DJ29" s="151"/>
      <c r="DK29" s="151"/>
      <c r="DL29" s="151"/>
      <c r="DM29" s="151"/>
      <c r="DN29" s="151"/>
      <c r="DO29" s="151"/>
      <c r="DP29" s="151"/>
      <c r="DQ29" s="151"/>
      <c r="DR29" s="151"/>
      <c r="DS29" s="151"/>
      <c r="DT29" s="151"/>
      <c r="DU29" s="151"/>
      <c r="DV29" s="151"/>
      <c r="DW29" s="151"/>
      <c r="DX29" s="151"/>
      <c r="DY29" s="151"/>
      <c r="DZ29" s="151"/>
      <c r="EA29" s="151"/>
      <c r="EB29" s="151"/>
      <c r="EC29" s="151"/>
      <c r="ED29" s="151"/>
      <c r="EE29" s="151"/>
      <c r="EF29" s="151"/>
      <c r="EG29" s="151"/>
      <c r="EH29" s="151"/>
      <c r="EI29" s="151"/>
      <c r="EJ29" s="151"/>
      <c r="EK29" s="151"/>
      <c r="EL29" s="151"/>
      <c r="EM29" s="151"/>
      <c r="EN29" s="151"/>
      <c r="EO29" s="151"/>
      <c r="EP29" s="151"/>
      <c r="EQ29" s="151"/>
      <c r="ER29" s="151"/>
      <c r="ES29" s="151"/>
      <c r="ET29" s="151"/>
      <c r="EU29" s="151"/>
      <c r="EV29" s="151"/>
      <c r="EW29" s="151"/>
      <c r="EX29" s="151"/>
      <c r="EY29" s="151"/>
      <c r="EZ29" s="151"/>
      <c r="FA29" s="151"/>
      <c r="FB29" s="151"/>
      <c r="FC29" s="151"/>
      <c r="FD29" s="151"/>
      <c r="FE29" s="151"/>
      <c r="FF29" s="151"/>
      <c r="FG29" s="151"/>
      <c r="FH29" s="151"/>
      <c r="FI29" s="151"/>
      <c r="FJ29" s="151"/>
      <c r="FK29" s="151"/>
      <c r="FL29" s="151"/>
      <c r="FM29" s="151"/>
      <c r="FN29" s="151"/>
      <c r="FO29" s="151"/>
      <c r="FP29" s="151"/>
      <c r="FQ29" s="151"/>
      <c r="FR29" s="151"/>
      <c r="FS29" s="151"/>
      <c r="FT29" s="151"/>
      <c r="FU29" s="151"/>
      <c r="FV29" s="151"/>
      <c r="FW29" s="151"/>
      <c r="FX29" s="151"/>
      <c r="FY29" s="151"/>
      <c r="FZ29" s="151"/>
      <c r="GA29" s="151"/>
      <c r="GB29" s="151"/>
      <c r="GC29" s="151"/>
      <c r="GD29" s="151"/>
      <c r="GE29" s="151"/>
      <c r="GF29" s="151"/>
      <c r="GG29" s="151"/>
      <c r="GH29" s="151"/>
      <c r="GI29" s="151"/>
      <c r="GJ29" s="151"/>
      <c r="GK29" s="151"/>
      <c r="GL29" s="151"/>
      <c r="GM29" s="151"/>
      <c r="GN29" s="151"/>
      <c r="GO29" s="151"/>
      <c r="GP29" s="151"/>
      <c r="GQ29" s="151"/>
      <c r="GR29" s="151"/>
      <c r="GS29" s="151"/>
      <c r="GT29" s="151"/>
      <c r="GU29" s="151"/>
      <c r="GV29" s="151"/>
      <c r="GW29" s="151"/>
      <c r="GX29" s="151"/>
      <c r="GY29" s="151"/>
      <c r="GZ29" s="151"/>
      <c r="HA29" s="151"/>
      <c r="HB29" s="151"/>
      <c r="HC29" s="151"/>
      <c r="HD29" s="151"/>
      <c r="HE29" s="151"/>
      <c r="HF29" s="151"/>
      <c r="HG29" s="151"/>
      <c r="HH29" s="151"/>
      <c r="HI29" s="151"/>
      <c r="HJ29" s="151"/>
      <c r="HK29" s="151"/>
      <c r="HL29" s="151"/>
      <c r="HM29" s="151"/>
      <c r="HN29" s="151"/>
      <c r="HO29" s="151"/>
      <c r="HP29" s="151"/>
      <c r="HQ29" s="151"/>
      <c r="HR29" s="151"/>
      <c r="HS29" s="151"/>
      <c r="HT29" s="151"/>
      <c r="HU29" s="151"/>
      <c r="HV29" s="151"/>
      <c r="HW29" s="151"/>
      <c r="HX29" s="151"/>
      <c r="HY29" s="151"/>
      <c r="HZ29" s="151"/>
      <c r="IA29" s="151"/>
      <c r="IB29" s="151"/>
      <c r="IC29" s="151"/>
      <c r="ID29" s="151"/>
      <c r="IE29" s="151"/>
      <c r="IF29" s="151"/>
      <c r="IG29" s="151"/>
      <c r="IH29" s="151"/>
      <c r="II29" s="151"/>
      <c r="IJ29" s="151"/>
      <c r="IK29" s="151"/>
      <c r="IL29" s="151"/>
      <c r="IM29" s="151"/>
      <c r="IN29" s="151"/>
      <c r="IO29" s="151"/>
    </row>
    <row r="30" spans="1:249" s="129" customFormat="1" ht="15" customHeight="1" x14ac:dyDescent="0.2">
      <c r="A30" s="91" t="s">
        <v>74</v>
      </c>
      <c r="B30" s="97" t="s">
        <v>75</v>
      </c>
      <c r="C30" s="121" t="s">
        <v>76</v>
      </c>
      <c r="D30" s="149" t="s">
        <v>41</v>
      </c>
      <c r="E30" s="133">
        <f t="shared" si="6"/>
        <v>4</v>
      </c>
      <c r="F30" s="90">
        <f t="shared" si="7"/>
        <v>4</v>
      </c>
      <c r="G30" s="98"/>
      <c r="H30" s="99"/>
      <c r="I30" s="99"/>
      <c r="J30" s="99"/>
      <c r="K30" s="174"/>
      <c r="L30" s="100">
        <v>2</v>
      </c>
      <c r="M30" s="101">
        <v>2</v>
      </c>
      <c r="N30" s="101">
        <v>0</v>
      </c>
      <c r="O30" s="101" t="s">
        <v>25</v>
      </c>
      <c r="P30" s="174">
        <v>4</v>
      </c>
      <c r="Q30" s="100"/>
      <c r="R30" s="95"/>
      <c r="S30" s="95"/>
      <c r="T30" s="95"/>
      <c r="U30" s="174"/>
      <c r="V30" s="95"/>
      <c r="W30" s="95"/>
      <c r="X30" s="95"/>
      <c r="Y30" s="95"/>
      <c r="Z30" s="174"/>
      <c r="AA30" s="150"/>
      <c r="AB30" s="151"/>
      <c r="AC30" s="151"/>
      <c r="AD30" s="151"/>
      <c r="AE30" s="151"/>
      <c r="AF30" s="151"/>
      <c r="AG30" s="151"/>
      <c r="AH30" s="151"/>
      <c r="AI30" s="151"/>
      <c r="AJ30" s="151"/>
      <c r="AK30" s="151"/>
      <c r="AL30" s="151"/>
      <c r="AM30" s="151"/>
      <c r="AN30" s="151"/>
      <c r="AO30" s="151"/>
      <c r="AP30" s="151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  <c r="BB30" s="151"/>
      <c r="BC30" s="151"/>
      <c r="BD30" s="151"/>
      <c r="BE30" s="151"/>
      <c r="BF30" s="151"/>
      <c r="BG30" s="151"/>
      <c r="BH30" s="151"/>
      <c r="BI30" s="151"/>
      <c r="BJ30" s="151"/>
      <c r="BK30" s="151"/>
      <c r="BL30" s="151"/>
      <c r="BM30" s="151"/>
      <c r="BN30" s="151"/>
      <c r="BO30" s="151"/>
      <c r="BP30" s="151"/>
      <c r="BQ30" s="151"/>
      <c r="BR30" s="151"/>
      <c r="BS30" s="151"/>
      <c r="BT30" s="151"/>
      <c r="BU30" s="151"/>
      <c r="BV30" s="151"/>
      <c r="BW30" s="151"/>
      <c r="BX30" s="151"/>
      <c r="BY30" s="151"/>
      <c r="BZ30" s="151"/>
      <c r="CA30" s="151"/>
      <c r="CB30" s="151"/>
      <c r="CC30" s="151"/>
      <c r="CD30" s="151"/>
      <c r="CE30" s="151"/>
      <c r="CF30" s="151"/>
      <c r="CG30" s="151"/>
      <c r="CH30" s="151"/>
      <c r="CI30" s="151"/>
      <c r="CJ30" s="151"/>
      <c r="CK30" s="151"/>
      <c r="CL30" s="151"/>
      <c r="CM30" s="151"/>
      <c r="CN30" s="151"/>
      <c r="CO30" s="151"/>
      <c r="CP30" s="151"/>
      <c r="CQ30" s="151"/>
      <c r="CR30" s="151"/>
      <c r="CS30" s="151"/>
      <c r="CT30" s="151"/>
      <c r="CU30" s="151"/>
      <c r="CV30" s="151"/>
      <c r="CW30" s="151"/>
      <c r="CX30" s="151"/>
      <c r="CY30" s="151"/>
      <c r="CZ30" s="151"/>
      <c r="DA30" s="151"/>
      <c r="DB30" s="151"/>
      <c r="DC30" s="151"/>
      <c r="DD30" s="151"/>
      <c r="DE30" s="151"/>
      <c r="DF30" s="151"/>
      <c r="DG30" s="151"/>
      <c r="DH30" s="151"/>
      <c r="DI30" s="151"/>
      <c r="DJ30" s="151"/>
      <c r="DK30" s="151"/>
      <c r="DL30" s="151"/>
      <c r="DM30" s="151"/>
      <c r="DN30" s="151"/>
      <c r="DO30" s="151"/>
      <c r="DP30" s="151"/>
      <c r="DQ30" s="151"/>
      <c r="DR30" s="151"/>
      <c r="DS30" s="151"/>
      <c r="DT30" s="151"/>
      <c r="DU30" s="151"/>
      <c r="DV30" s="151"/>
      <c r="DW30" s="151"/>
      <c r="DX30" s="151"/>
      <c r="DY30" s="151"/>
      <c r="DZ30" s="151"/>
      <c r="EA30" s="151"/>
      <c r="EB30" s="151"/>
      <c r="EC30" s="151"/>
      <c r="ED30" s="151"/>
      <c r="EE30" s="151"/>
      <c r="EF30" s="151"/>
      <c r="EG30" s="151"/>
      <c r="EH30" s="151"/>
      <c r="EI30" s="151"/>
      <c r="EJ30" s="151"/>
      <c r="EK30" s="151"/>
      <c r="EL30" s="151"/>
      <c r="EM30" s="151"/>
      <c r="EN30" s="151"/>
      <c r="EO30" s="151"/>
      <c r="EP30" s="151"/>
      <c r="EQ30" s="151"/>
      <c r="ER30" s="151"/>
      <c r="ES30" s="151"/>
      <c r="ET30" s="151"/>
      <c r="EU30" s="151"/>
      <c r="EV30" s="151"/>
      <c r="EW30" s="151"/>
      <c r="EX30" s="151"/>
      <c r="EY30" s="151"/>
      <c r="EZ30" s="151"/>
      <c r="FA30" s="151"/>
      <c r="FB30" s="151"/>
      <c r="FC30" s="151"/>
      <c r="FD30" s="151"/>
      <c r="FE30" s="151"/>
      <c r="FF30" s="151"/>
      <c r="FG30" s="151"/>
      <c r="FH30" s="151"/>
      <c r="FI30" s="151"/>
      <c r="FJ30" s="151"/>
      <c r="FK30" s="151"/>
      <c r="FL30" s="151"/>
      <c r="FM30" s="151"/>
      <c r="FN30" s="151"/>
      <c r="FO30" s="151"/>
      <c r="FP30" s="151"/>
      <c r="FQ30" s="151"/>
      <c r="FR30" s="151"/>
      <c r="FS30" s="151"/>
      <c r="FT30" s="151"/>
      <c r="FU30" s="151"/>
      <c r="FV30" s="151"/>
      <c r="FW30" s="151"/>
      <c r="FX30" s="151"/>
      <c r="FY30" s="151"/>
      <c r="FZ30" s="151"/>
      <c r="GA30" s="151"/>
      <c r="GB30" s="151"/>
      <c r="GC30" s="151"/>
      <c r="GD30" s="151"/>
      <c r="GE30" s="151"/>
      <c r="GF30" s="151"/>
      <c r="GG30" s="151"/>
      <c r="GH30" s="151"/>
      <c r="GI30" s="151"/>
      <c r="GJ30" s="151"/>
      <c r="GK30" s="151"/>
      <c r="GL30" s="151"/>
      <c r="GM30" s="151"/>
      <c r="GN30" s="151"/>
      <c r="GO30" s="151"/>
      <c r="GP30" s="151"/>
      <c r="GQ30" s="151"/>
      <c r="GR30" s="151"/>
      <c r="GS30" s="151"/>
      <c r="GT30" s="151"/>
      <c r="GU30" s="151"/>
      <c r="GV30" s="151"/>
      <c r="GW30" s="151"/>
      <c r="GX30" s="151"/>
      <c r="GY30" s="151"/>
      <c r="GZ30" s="151"/>
      <c r="HA30" s="151"/>
      <c r="HB30" s="151"/>
      <c r="HC30" s="151"/>
      <c r="HD30" s="151"/>
      <c r="HE30" s="151"/>
      <c r="HF30" s="151"/>
      <c r="HG30" s="151"/>
      <c r="HH30" s="151"/>
      <c r="HI30" s="151"/>
      <c r="HJ30" s="151"/>
      <c r="HK30" s="151"/>
      <c r="HL30" s="151"/>
      <c r="HM30" s="151"/>
      <c r="HN30" s="151"/>
      <c r="HO30" s="151"/>
      <c r="HP30" s="151"/>
      <c r="HQ30" s="151"/>
      <c r="HR30" s="151"/>
      <c r="HS30" s="151"/>
      <c r="HT30" s="151"/>
      <c r="HU30" s="151"/>
      <c r="HV30" s="151"/>
      <c r="HW30" s="151"/>
      <c r="HX30" s="151"/>
      <c r="HY30" s="151"/>
      <c r="HZ30" s="151"/>
      <c r="IA30" s="151"/>
      <c r="IB30" s="151"/>
      <c r="IC30" s="151"/>
      <c r="ID30" s="151"/>
      <c r="IE30" s="151"/>
      <c r="IF30" s="151"/>
      <c r="IG30" s="151"/>
      <c r="IH30" s="151"/>
      <c r="II30" s="151"/>
      <c r="IJ30" s="151"/>
      <c r="IK30" s="151"/>
      <c r="IL30" s="151"/>
      <c r="IM30" s="151"/>
      <c r="IN30" s="151"/>
      <c r="IO30" s="151"/>
    </row>
    <row r="31" spans="1:249" s="87" customFormat="1" ht="15" customHeight="1" x14ac:dyDescent="0.2">
      <c r="A31" s="91" t="s">
        <v>77</v>
      </c>
      <c r="B31" s="92" t="s">
        <v>78</v>
      </c>
      <c r="C31" s="123" t="s">
        <v>79</v>
      </c>
      <c r="D31" s="149"/>
      <c r="E31" s="133">
        <f t="shared" si="6"/>
        <v>3</v>
      </c>
      <c r="F31" s="90">
        <f t="shared" si="7"/>
        <v>4</v>
      </c>
      <c r="G31" s="102"/>
      <c r="H31" s="103"/>
      <c r="I31" s="95"/>
      <c r="J31" s="95"/>
      <c r="K31" s="174"/>
      <c r="L31" s="95"/>
      <c r="M31" s="95"/>
      <c r="N31" s="95"/>
      <c r="O31" s="95"/>
      <c r="P31" s="174"/>
      <c r="Q31" s="96">
        <v>1</v>
      </c>
      <c r="R31" s="95">
        <v>2</v>
      </c>
      <c r="S31" s="95">
        <v>0</v>
      </c>
      <c r="T31" s="95" t="s">
        <v>25</v>
      </c>
      <c r="U31" s="174">
        <v>4</v>
      </c>
      <c r="V31" s="95"/>
      <c r="W31" s="95"/>
      <c r="X31" s="95"/>
      <c r="Y31" s="95"/>
      <c r="Z31" s="174"/>
      <c r="AA31" s="150"/>
      <c r="AB31" s="151"/>
      <c r="AC31" s="151"/>
      <c r="AD31" s="151"/>
      <c r="AE31" s="151"/>
      <c r="AF31" s="151"/>
      <c r="AG31" s="151"/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  <c r="BB31" s="151"/>
      <c r="BC31" s="151"/>
      <c r="BD31" s="151"/>
      <c r="BE31" s="151"/>
      <c r="BF31" s="151"/>
      <c r="BG31" s="151"/>
      <c r="BH31" s="151"/>
      <c r="BI31" s="151"/>
      <c r="BJ31" s="151"/>
      <c r="BK31" s="151"/>
      <c r="BL31" s="151"/>
      <c r="BM31" s="151"/>
      <c r="BN31" s="151"/>
      <c r="BO31" s="151"/>
      <c r="BP31" s="151"/>
      <c r="BQ31" s="151"/>
      <c r="BR31" s="151"/>
      <c r="BS31" s="151"/>
      <c r="BT31" s="151"/>
      <c r="BU31" s="151"/>
      <c r="BV31" s="151"/>
      <c r="BW31" s="151"/>
      <c r="BX31" s="151"/>
      <c r="BY31" s="151"/>
      <c r="BZ31" s="151"/>
      <c r="CA31" s="151"/>
      <c r="CB31" s="151"/>
      <c r="CC31" s="151"/>
      <c r="CD31" s="151"/>
      <c r="CE31" s="151"/>
      <c r="CF31" s="151"/>
      <c r="CG31" s="151"/>
      <c r="CH31" s="151"/>
      <c r="CI31" s="151"/>
      <c r="CJ31" s="151"/>
      <c r="CK31" s="151"/>
      <c r="CL31" s="151"/>
      <c r="CM31" s="151"/>
      <c r="CN31" s="151"/>
      <c r="CO31" s="151"/>
      <c r="CP31" s="151"/>
      <c r="CQ31" s="151"/>
      <c r="CR31" s="151"/>
      <c r="CS31" s="151"/>
      <c r="CT31" s="151"/>
      <c r="CU31" s="151"/>
      <c r="CV31" s="151"/>
      <c r="CW31" s="151"/>
      <c r="CX31" s="151"/>
      <c r="CY31" s="151"/>
      <c r="CZ31" s="151"/>
      <c r="DA31" s="151"/>
      <c r="DB31" s="151"/>
      <c r="DC31" s="151"/>
      <c r="DD31" s="151"/>
      <c r="DE31" s="151"/>
      <c r="DF31" s="151"/>
      <c r="DG31" s="151"/>
      <c r="DH31" s="151"/>
      <c r="DI31" s="151"/>
      <c r="DJ31" s="151"/>
      <c r="DK31" s="151"/>
      <c r="DL31" s="151"/>
      <c r="DM31" s="151"/>
      <c r="DN31" s="151"/>
      <c r="DO31" s="151"/>
      <c r="DP31" s="151"/>
      <c r="DQ31" s="151"/>
      <c r="DR31" s="151"/>
      <c r="DS31" s="151"/>
      <c r="DT31" s="151"/>
      <c r="DU31" s="151"/>
      <c r="DV31" s="151"/>
      <c r="DW31" s="151"/>
      <c r="DX31" s="151"/>
      <c r="DY31" s="151"/>
      <c r="DZ31" s="151"/>
      <c r="EA31" s="151"/>
      <c r="EB31" s="151"/>
      <c r="EC31" s="151"/>
      <c r="ED31" s="151"/>
      <c r="EE31" s="151"/>
      <c r="EF31" s="151"/>
      <c r="EG31" s="151"/>
      <c r="EH31" s="151"/>
      <c r="EI31" s="151"/>
      <c r="EJ31" s="151"/>
      <c r="EK31" s="151"/>
      <c r="EL31" s="151"/>
      <c r="EM31" s="151"/>
      <c r="EN31" s="151"/>
      <c r="EO31" s="151"/>
      <c r="EP31" s="151"/>
      <c r="EQ31" s="151"/>
      <c r="ER31" s="151"/>
      <c r="ES31" s="151"/>
      <c r="ET31" s="151"/>
      <c r="EU31" s="151"/>
      <c r="EV31" s="151"/>
      <c r="EW31" s="151"/>
      <c r="EX31" s="151"/>
      <c r="EY31" s="151"/>
      <c r="EZ31" s="151"/>
      <c r="FA31" s="151"/>
      <c r="FB31" s="151"/>
      <c r="FC31" s="151"/>
      <c r="FD31" s="151"/>
      <c r="FE31" s="151"/>
      <c r="FF31" s="151"/>
      <c r="FG31" s="151"/>
      <c r="FH31" s="151"/>
      <c r="FI31" s="151"/>
      <c r="FJ31" s="151"/>
      <c r="FK31" s="151"/>
      <c r="FL31" s="151"/>
      <c r="FM31" s="151"/>
      <c r="FN31" s="151"/>
      <c r="FO31" s="151"/>
      <c r="FP31" s="151"/>
      <c r="FQ31" s="151"/>
      <c r="FR31" s="151"/>
      <c r="FS31" s="151"/>
      <c r="FT31" s="151"/>
      <c r="FU31" s="151"/>
      <c r="FV31" s="151"/>
      <c r="FW31" s="151"/>
      <c r="FX31" s="151"/>
      <c r="FY31" s="151"/>
      <c r="FZ31" s="151"/>
      <c r="GA31" s="151"/>
      <c r="GB31" s="151"/>
      <c r="GC31" s="151"/>
      <c r="GD31" s="151"/>
      <c r="GE31" s="151"/>
      <c r="GF31" s="151"/>
      <c r="GG31" s="151"/>
      <c r="GH31" s="151"/>
      <c r="GI31" s="151"/>
      <c r="GJ31" s="151"/>
      <c r="GK31" s="151"/>
      <c r="GL31" s="151"/>
      <c r="GM31" s="151"/>
      <c r="GN31" s="151"/>
      <c r="GO31" s="151"/>
      <c r="GP31" s="151"/>
      <c r="GQ31" s="151"/>
      <c r="GR31" s="151"/>
      <c r="GS31" s="151"/>
      <c r="GT31" s="151"/>
      <c r="GU31" s="151"/>
      <c r="GV31" s="151"/>
      <c r="GW31" s="151"/>
      <c r="GX31" s="151"/>
      <c r="GY31" s="151"/>
      <c r="GZ31" s="151"/>
      <c r="HA31" s="151"/>
      <c r="HB31" s="151"/>
      <c r="HC31" s="151"/>
      <c r="HD31" s="151"/>
      <c r="HE31" s="151"/>
      <c r="HF31" s="151"/>
      <c r="HG31" s="151"/>
      <c r="HH31" s="151"/>
      <c r="HI31" s="151"/>
      <c r="HJ31" s="151"/>
      <c r="HK31" s="151"/>
      <c r="HL31" s="151"/>
      <c r="HM31" s="151"/>
      <c r="HN31" s="151"/>
      <c r="HO31" s="151"/>
      <c r="HP31" s="151"/>
      <c r="HQ31" s="151"/>
      <c r="HR31" s="151"/>
      <c r="HS31" s="151"/>
      <c r="HT31" s="151"/>
      <c r="HU31" s="151"/>
      <c r="HV31" s="151"/>
      <c r="HW31" s="151"/>
      <c r="HX31" s="151"/>
      <c r="HY31" s="151"/>
      <c r="HZ31" s="151"/>
      <c r="IA31" s="151"/>
      <c r="IB31" s="151"/>
      <c r="IC31" s="151"/>
      <c r="ID31" s="151"/>
      <c r="IE31" s="151"/>
      <c r="IF31" s="151"/>
      <c r="IG31" s="151"/>
      <c r="IH31" s="151"/>
      <c r="II31" s="151"/>
      <c r="IJ31" s="151"/>
      <c r="IK31" s="151"/>
      <c r="IL31" s="151"/>
      <c r="IM31" s="151"/>
      <c r="IN31" s="151"/>
      <c r="IO31" s="151"/>
    </row>
    <row r="32" spans="1:249" s="87" customFormat="1" ht="15" customHeight="1" x14ac:dyDescent="0.2">
      <c r="A32" s="91" t="s">
        <v>80</v>
      </c>
      <c r="B32" s="92" t="s">
        <v>81</v>
      </c>
      <c r="C32" s="122" t="s">
        <v>82</v>
      </c>
      <c r="D32" s="149" t="s">
        <v>41</v>
      </c>
      <c r="E32" s="133">
        <f t="shared" si="6"/>
        <v>4</v>
      </c>
      <c r="F32" s="90">
        <f t="shared" si="7"/>
        <v>4</v>
      </c>
      <c r="G32" s="93"/>
      <c r="H32" s="94"/>
      <c r="I32" s="95"/>
      <c r="J32" s="95"/>
      <c r="K32" s="174"/>
      <c r="L32" s="96">
        <v>2</v>
      </c>
      <c r="M32" s="95">
        <v>2</v>
      </c>
      <c r="N32" s="95">
        <v>0</v>
      </c>
      <c r="O32" s="95" t="s">
        <v>37</v>
      </c>
      <c r="P32" s="174">
        <v>4</v>
      </c>
      <c r="Q32" s="96"/>
      <c r="R32" s="95"/>
      <c r="S32" s="95"/>
      <c r="T32" s="95"/>
      <c r="U32" s="174"/>
      <c r="V32" s="95"/>
      <c r="W32" s="95"/>
      <c r="X32" s="95"/>
      <c r="Y32" s="95"/>
      <c r="Z32" s="174"/>
      <c r="AA32" s="150"/>
      <c r="AB32" s="151"/>
      <c r="AC32" s="151"/>
      <c r="AD32" s="151"/>
      <c r="AE32" s="151"/>
      <c r="AF32" s="151"/>
      <c r="AG32" s="151"/>
      <c r="AH32" s="151"/>
      <c r="AI32" s="151"/>
      <c r="AJ32" s="151"/>
      <c r="AK32" s="151"/>
      <c r="AL32" s="151"/>
      <c r="AM32" s="151"/>
      <c r="AN32" s="151"/>
      <c r="AO32" s="151"/>
      <c r="AP32" s="151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  <c r="BB32" s="151"/>
      <c r="BC32" s="151"/>
      <c r="BD32" s="151"/>
      <c r="BE32" s="151"/>
      <c r="BF32" s="151"/>
      <c r="BG32" s="151"/>
      <c r="BH32" s="151"/>
      <c r="BI32" s="151"/>
      <c r="BJ32" s="151"/>
      <c r="BK32" s="151"/>
      <c r="BL32" s="151"/>
      <c r="BM32" s="151"/>
      <c r="BN32" s="151"/>
      <c r="BO32" s="151"/>
      <c r="BP32" s="151"/>
      <c r="BQ32" s="151"/>
      <c r="BR32" s="151"/>
      <c r="BS32" s="151"/>
      <c r="BT32" s="151"/>
      <c r="BU32" s="151"/>
      <c r="BV32" s="151"/>
      <c r="BW32" s="151"/>
      <c r="BX32" s="151"/>
      <c r="BY32" s="151"/>
      <c r="BZ32" s="151"/>
      <c r="CA32" s="151"/>
      <c r="CB32" s="151"/>
      <c r="CC32" s="151"/>
      <c r="CD32" s="151"/>
      <c r="CE32" s="151"/>
      <c r="CF32" s="151"/>
      <c r="CG32" s="151"/>
      <c r="CH32" s="151"/>
      <c r="CI32" s="151"/>
      <c r="CJ32" s="151"/>
      <c r="CK32" s="151"/>
      <c r="CL32" s="151"/>
      <c r="CM32" s="151"/>
      <c r="CN32" s="151"/>
      <c r="CO32" s="151"/>
      <c r="CP32" s="151"/>
      <c r="CQ32" s="151"/>
      <c r="CR32" s="151"/>
      <c r="CS32" s="151"/>
      <c r="CT32" s="151"/>
      <c r="CU32" s="151"/>
      <c r="CV32" s="151"/>
      <c r="CW32" s="151"/>
      <c r="CX32" s="151"/>
      <c r="CY32" s="151"/>
      <c r="CZ32" s="151"/>
      <c r="DA32" s="151"/>
      <c r="DB32" s="151"/>
      <c r="DC32" s="151"/>
      <c r="DD32" s="151"/>
      <c r="DE32" s="151"/>
      <c r="DF32" s="151"/>
      <c r="DG32" s="151"/>
      <c r="DH32" s="151"/>
      <c r="DI32" s="151"/>
      <c r="DJ32" s="151"/>
      <c r="DK32" s="151"/>
      <c r="DL32" s="151"/>
      <c r="DM32" s="151"/>
      <c r="DN32" s="151"/>
      <c r="DO32" s="151"/>
      <c r="DP32" s="151"/>
      <c r="DQ32" s="151"/>
      <c r="DR32" s="151"/>
      <c r="DS32" s="151"/>
      <c r="DT32" s="151"/>
      <c r="DU32" s="151"/>
      <c r="DV32" s="151"/>
      <c r="DW32" s="151"/>
      <c r="DX32" s="151"/>
      <c r="DY32" s="151"/>
      <c r="DZ32" s="151"/>
      <c r="EA32" s="151"/>
      <c r="EB32" s="151"/>
      <c r="EC32" s="151"/>
      <c r="ED32" s="151"/>
      <c r="EE32" s="151"/>
      <c r="EF32" s="151"/>
      <c r="EG32" s="151"/>
      <c r="EH32" s="151"/>
      <c r="EI32" s="151"/>
      <c r="EJ32" s="151"/>
      <c r="EK32" s="151"/>
      <c r="EL32" s="151"/>
      <c r="EM32" s="151"/>
      <c r="EN32" s="151"/>
      <c r="EO32" s="151"/>
      <c r="EP32" s="151"/>
      <c r="EQ32" s="151"/>
      <c r="ER32" s="151"/>
      <c r="ES32" s="151"/>
      <c r="ET32" s="151"/>
      <c r="EU32" s="151"/>
      <c r="EV32" s="151"/>
      <c r="EW32" s="151"/>
      <c r="EX32" s="151"/>
      <c r="EY32" s="151"/>
      <c r="EZ32" s="151"/>
      <c r="FA32" s="151"/>
      <c r="FB32" s="151"/>
      <c r="FC32" s="151"/>
      <c r="FD32" s="151"/>
      <c r="FE32" s="151"/>
      <c r="FF32" s="151"/>
      <c r="FG32" s="151"/>
      <c r="FH32" s="151"/>
      <c r="FI32" s="151"/>
      <c r="FJ32" s="151"/>
      <c r="FK32" s="151"/>
      <c r="FL32" s="151"/>
      <c r="FM32" s="151"/>
      <c r="FN32" s="151"/>
      <c r="FO32" s="151"/>
      <c r="FP32" s="151"/>
      <c r="FQ32" s="151"/>
      <c r="FR32" s="151"/>
      <c r="FS32" s="151"/>
      <c r="FT32" s="151"/>
      <c r="FU32" s="151"/>
      <c r="FV32" s="151"/>
      <c r="FW32" s="151"/>
      <c r="FX32" s="151"/>
      <c r="FY32" s="151"/>
      <c r="FZ32" s="151"/>
      <c r="GA32" s="151"/>
      <c r="GB32" s="151"/>
      <c r="GC32" s="151"/>
      <c r="GD32" s="151"/>
      <c r="GE32" s="151"/>
      <c r="GF32" s="151"/>
      <c r="GG32" s="151"/>
      <c r="GH32" s="151"/>
      <c r="GI32" s="151"/>
      <c r="GJ32" s="151"/>
      <c r="GK32" s="151"/>
      <c r="GL32" s="151"/>
      <c r="GM32" s="151"/>
      <c r="GN32" s="151"/>
      <c r="GO32" s="151"/>
      <c r="GP32" s="151"/>
      <c r="GQ32" s="151"/>
      <c r="GR32" s="151"/>
      <c r="GS32" s="151"/>
      <c r="GT32" s="151"/>
      <c r="GU32" s="151"/>
      <c r="GV32" s="151"/>
      <c r="GW32" s="151"/>
      <c r="GX32" s="151"/>
      <c r="GY32" s="151"/>
      <c r="GZ32" s="151"/>
      <c r="HA32" s="151"/>
      <c r="HB32" s="151"/>
      <c r="HC32" s="151"/>
      <c r="HD32" s="151"/>
      <c r="HE32" s="151"/>
      <c r="HF32" s="151"/>
      <c r="HG32" s="151"/>
      <c r="HH32" s="151"/>
      <c r="HI32" s="151"/>
      <c r="HJ32" s="151"/>
      <c r="HK32" s="151"/>
      <c r="HL32" s="151"/>
      <c r="HM32" s="151"/>
      <c r="HN32" s="151"/>
      <c r="HO32" s="151"/>
      <c r="HP32" s="151"/>
      <c r="HQ32" s="151"/>
      <c r="HR32" s="151"/>
      <c r="HS32" s="151"/>
      <c r="HT32" s="151"/>
      <c r="HU32" s="151"/>
      <c r="HV32" s="151"/>
      <c r="HW32" s="151"/>
      <c r="HX32" s="151"/>
      <c r="HY32" s="151"/>
      <c r="HZ32" s="151"/>
      <c r="IA32" s="151"/>
      <c r="IB32" s="151"/>
      <c r="IC32" s="151"/>
      <c r="ID32" s="151"/>
      <c r="IE32" s="151"/>
      <c r="IF32" s="151"/>
      <c r="IG32" s="151"/>
      <c r="IH32" s="151"/>
      <c r="II32" s="151"/>
      <c r="IJ32" s="151"/>
      <c r="IK32" s="151"/>
      <c r="IL32" s="151"/>
      <c r="IM32" s="151"/>
      <c r="IN32" s="151"/>
      <c r="IO32" s="151"/>
    </row>
    <row r="33" spans="1:249" s="129" customFormat="1" ht="15" customHeight="1" x14ac:dyDescent="0.2">
      <c r="A33" s="127" t="s">
        <v>83</v>
      </c>
      <c r="B33" s="97" t="s">
        <v>120</v>
      </c>
      <c r="C33" s="123" t="s">
        <v>84</v>
      </c>
      <c r="D33" s="149" t="s">
        <v>41</v>
      </c>
      <c r="E33" s="133">
        <f t="shared" ref="E33" si="8">G33+H33+I33+L33+M33+N33+Q33+R33+S33+V33+W33+X33+AA33+AB33+AC33+AF33+AG33+AH33+AK33+AL33+AM33</f>
        <v>3</v>
      </c>
      <c r="F33" s="124">
        <f t="shared" ref="F33" si="9">K33+P33+U33+Z33+AE33+AJ33+AO33</f>
        <v>4</v>
      </c>
      <c r="G33" s="99"/>
      <c r="H33" s="99"/>
      <c r="I33" s="99"/>
      <c r="J33" s="99"/>
      <c r="K33" s="99"/>
      <c r="L33" s="185">
        <v>1</v>
      </c>
      <c r="M33" s="18">
        <v>2</v>
      </c>
      <c r="N33" s="18">
        <v>0</v>
      </c>
      <c r="O33" s="18" t="s">
        <v>25</v>
      </c>
      <c r="P33" s="183">
        <v>4</v>
      </c>
      <c r="Q33" s="98"/>
      <c r="R33" s="128"/>
      <c r="S33" s="128"/>
      <c r="T33" s="128"/>
      <c r="U33" s="174"/>
      <c r="V33" s="98"/>
      <c r="W33" s="128"/>
      <c r="X33" s="128"/>
      <c r="Y33" s="128"/>
      <c r="Z33" s="174"/>
      <c r="AA33" s="150"/>
      <c r="AB33" s="151"/>
      <c r="AC33" s="151"/>
      <c r="AD33" s="151"/>
      <c r="AE33" s="151"/>
      <c r="AF33" s="151"/>
      <c r="AG33" s="151"/>
      <c r="AH33" s="151"/>
      <c r="AI33" s="151"/>
      <c r="AJ33" s="151"/>
      <c r="AK33" s="151"/>
      <c r="AL33" s="151"/>
      <c r="AM33" s="151"/>
      <c r="AN33" s="151"/>
      <c r="AO33" s="151"/>
      <c r="AP33" s="151"/>
      <c r="AQ33" s="151"/>
      <c r="AR33" s="151"/>
      <c r="AS33" s="151"/>
      <c r="AT33" s="151"/>
      <c r="AU33" s="151"/>
      <c r="AV33" s="151"/>
      <c r="AW33" s="151"/>
      <c r="AX33" s="151"/>
      <c r="AY33" s="151"/>
      <c r="AZ33" s="151"/>
      <c r="BA33" s="151"/>
      <c r="BB33" s="151"/>
      <c r="BC33" s="151"/>
      <c r="BD33" s="151"/>
      <c r="BE33" s="151"/>
      <c r="BF33" s="151"/>
      <c r="BG33" s="151"/>
      <c r="BH33" s="151"/>
      <c r="BI33" s="151"/>
      <c r="BJ33" s="151"/>
      <c r="BK33" s="151"/>
      <c r="BL33" s="151"/>
      <c r="BM33" s="151"/>
      <c r="BN33" s="151"/>
      <c r="BO33" s="151"/>
      <c r="BP33" s="151"/>
      <c r="BQ33" s="151"/>
      <c r="BR33" s="151"/>
      <c r="BS33" s="151"/>
      <c r="BT33" s="151"/>
      <c r="BU33" s="151"/>
      <c r="BV33" s="151"/>
      <c r="BW33" s="151"/>
      <c r="BX33" s="151"/>
      <c r="BY33" s="151"/>
      <c r="BZ33" s="151"/>
      <c r="CA33" s="151"/>
      <c r="CB33" s="151"/>
      <c r="CC33" s="151"/>
      <c r="CD33" s="151"/>
      <c r="CE33" s="151"/>
      <c r="CF33" s="151"/>
      <c r="CG33" s="151"/>
      <c r="CH33" s="151"/>
      <c r="CI33" s="151"/>
      <c r="CJ33" s="151"/>
      <c r="CK33" s="151"/>
      <c r="CL33" s="151"/>
      <c r="CM33" s="151"/>
      <c r="CN33" s="151"/>
      <c r="CO33" s="151"/>
      <c r="CP33" s="151"/>
      <c r="CQ33" s="151"/>
      <c r="CR33" s="151"/>
      <c r="CS33" s="151"/>
      <c r="CT33" s="151"/>
      <c r="CU33" s="151"/>
      <c r="CV33" s="151"/>
      <c r="CW33" s="151"/>
      <c r="CX33" s="151"/>
      <c r="CY33" s="151"/>
      <c r="CZ33" s="151"/>
      <c r="DA33" s="151"/>
      <c r="DB33" s="151"/>
      <c r="DC33" s="151"/>
      <c r="DD33" s="151"/>
      <c r="DE33" s="151"/>
      <c r="DF33" s="151"/>
      <c r="DG33" s="151"/>
      <c r="DH33" s="151"/>
      <c r="DI33" s="151"/>
      <c r="DJ33" s="151"/>
      <c r="DK33" s="151"/>
      <c r="DL33" s="151"/>
      <c r="DM33" s="151"/>
      <c r="DN33" s="151"/>
      <c r="DO33" s="151"/>
      <c r="DP33" s="151"/>
      <c r="DQ33" s="151"/>
      <c r="DR33" s="151"/>
      <c r="DS33" s="151"/>
      <c r="DT33" s="151"/>
      <c r="DU33" s="151"/>
      <c r="DV33" s="151"/>
      <c r="DW33" s="151"/>
      <c r="DX33" s="151"/>
      <c r="DY33" s="151"/>
      <c r="DZ33" s="151"/>
      <c r="EA33" s="151"/>
      <c r="EB33" s="151"/>
      <c r="EC33" s="151"/>
      <c r="ED33" s="151"/>
      <c r="EE33" s="151"/>
      <c r="EF33" s="151"/>
      <c r="EG33" s="151"/>
      <c r="EH33" s="151"/>
      <c r="EI33" s="151"/>
      <c r="EJ33" s="151"/>
      <c r="EK33" s="151"/>
      <c r="EL33" s="151"/>
      <c r="EM33" s="151"/>
      <c r="EN33" s="151"/>
      <c r="EO33" s="151"/>
      <c r="EP33" s="151"/>
      <c r="EQ33" s="151"/>
      <c r="ER33" s="151"/>
      <c r="ES33" s="151"/>
      <c r="ET33" s="151"/>
      <c r="EU33" s="151"/>
      <c r="EV33" s="151"/>
      <c r="EW33" s="151"/>
      <c r="EX33" s="151"/>
      <c r="EY33" s="151"/>
      <c r="EZ33" s="151"/>
      <c r="FA33" s="151"/>
      <c r="FB33" s="151"/>
      <c r="FC33" s="151"/>
      <c r="FD33" s="151"/>
      <c r="FE33" s="151"/>
      <c r="FF33" s="151"/>
      <c r="FG33" s="151"/>
      <c r="FH33" s="151"/>
      <c r="FI33" s="151"/>
      <c r="FJ33" s="151"/>
      <c r="FK33" s="151"/>
      <c r="FL33" s="151"/>
      <c r="FM33" s="151"/>
      <c r="FN33" s="151"/>
      <c r="FO33" s="151"/>
      <c r="FP33" s="151"/>
      <c r="FQ33" s="151"/>
      <c r="FR33" s="151"/>
      <c r="FS33" s="151"/>
      <c r="FT33" s="151"/>
      <c r="FU33" s="151"/>
      <c r="FV33" s="151"/>
      <c r="FW33" s="151"/>
      <c r="FX33" s="151"/>
      <c r="FY33" s="151"/>
      <c r="FZ33" s="151"/>
      <c r="GA33" s="151"/>
      <c r="GB33" s="151"/>
      <c r="GC33" s="151"/>
      <c r="GD33" s="151"/>
      <c r="GE33" s="151"/>
      <c r="GF33" s="151"/>
      <c r="GG33" s="151"/>
      <c r="GH33" s="151"/>
      <c r="GI33" s="151"/>
      <c r="GJ33" s="151"/>
      <c r="GK33" s="151"/>
      <c r="GL33" s="151"/>
      <c r="GM33" s="151"/>
      <c r="GN33" s="151"/>
      <c r="GO33" s="151"/>
      <c r="GP33" s="151"/>
      <c r="GQ33" s="151"/>
      <c r="GR33" s="151"/>
      <c r="GS33" s="151"/>
      <c r="GT33" s="151"/>
      <c r="GU33" s="151"/>
      <c r="GV33" s="151"/>
      <c r="GW33" s="151"/>
      <c r="GX33" s="151"/>
      <c r="GY33" s="151"/>
      <c r="GZ33" s="151"/>
      <c r="HA33" s="151"/>
      <c r="HB33" s="151"/>
      <c r="HC33" s="151"/>
      <c r="HD33" s="151"/>
      <c r="HE33" s="151"/>
      <c r="HF33" s="151"/>
      <c r="HG33" s="151"/>
      <c r="HH33" s="151"/>
      <c r="HI33" s="151"/>
      <c r="HJ33" s="151"/>
      <c r="HK33" s="151"/>
      <c r="HL33" s="151"/>
      <c r="HM33" s="151"/>
      <c r="HN33" s="151"/>
      <c r="HO33" s="151"/>
      <c r="HP33" s="151"/>
      <c r="HQ33" s="151"/>
      <c r="HR33" s="151"/>
      <c r="HS33" s="151"/>
      <c r="HT33" s="151"/>
      <c r="HU33" s="151"/>
      <c r="HV33" s="151"/>
      <c r="HW33" s="151"/>
      <c r="HX33" s="151"/>
      <c r="HY33" s="151"/>
      <c r="HZ33" s="151"/>
      <c r="IA33" s="151"/>
      <c r="IB33" s="151"/>
      <c r="IC33" s="151"/>
      <c r="ID33" s="151"/>
      <c r="IE33" s="151"/>
      <c r="IF33" s="151"/>
      <c r="IG33" s="151"/>
      <c r="IH33" s="151"/>
      <c r="II33" s="151"/>
      <c r="IJ33" s="151"/>
      <c r="IK33" s="151"/>
      <c r="IL33" s="151"/>
      <c r="IM33" s="151"/>
      <c r="IN33" s="151"/>
      <c r="IO33" s="151"/>
    </row>
    <row r="34" spans="1:249" s="151" customFormat="1" ht="15" customHeight="1" x14ac:dyDescent="0.2">
      <c r="A34" s="127" t="s">
        <v>85</v>
      </c>
      <c r="B34" s="24" t="s">
        <v>118</v>
      </c>
      <c r="C34" s="122" t="s">
        <v>86</v>
      </c>
      <c r="D34" s="149" t="s">
        <v>41</v>
      </c>
      <c r="E34" s="133">
        <f t="shared" si="6"/>
        <v>3</v>
      </c>
      <c r="F34" s="124">
        <f t="shared" si="7"/>
        <v>4</v>
      </c>
      <c r="G34" s="103"/>
      <c r="H34" s="95"/>
      <c r="I34" s="103"/>
      <c r="J34" s="95"/>
      <c r="K34" s="103"/>
      <c r="L34" s="100"/>
      <c r="M34" s="101"/>
      <c r="N34" s="101"/>
      <c r="O34" s="101"/>
      <c r="P34" s="101"/>
      <c r="Q34" s="98">
        <v>1</v>
      </c>
      <c r="R34" s="95">
        <v>2</v>
      </c>
      <c r="S34" s="95">
        <v>0</v>
      </c>
      <c r="T34" s="186" t="s">
        <v>25</v>
      </c>
      <c r="U34" s="174">
        <v>4</v>
      </c>
      <c r="V34" s="95"/>
      <c r="W34" s="95"/>
      <c r="X34" s="95"/>
      <c r="Y34" s="95"/>
      <c r="Z34" s="174"/>
      <c r="AA34" s="150"/>
    </row>
    <row r="35" spans="1:249" s="129" customFormat="1" ht="15" customHeight="1" x14ac:dyDescent="0.2">
      <c r="A35" s="91" t="s">
        <v>87</v>
      </c>
      <c r="B35" s="97" t="s">
        <v>88</v>
      </c>
      <c r="C35" s="178" t="s">
        <v>89</v>
      </c>
      <c r="D35" s="149" t="s">
        <v>41</v>
      </c>
      <c r="E35" s="133">
        <f t="shared" si="6"/>
        <v>3</v>
      </c>
      <c r="F35" s="90">
        <f t="shared" si="7"/>
        <v>4</v>
      </c>
      <c r="G35" s="100"/>
      <c r="H35" s="101"/>
      <c r="I35" s="101"/>
      <c r="J35" s="101"/>
      <c r="K35" s="174"/>
      <c r="L35" s="101"/>
      <c r="M35" s="101"/>
      <c r="N35" s="101"/>
      <c r="O35" s="101"/>
      <c r="P35" s="174"/>
      <c r="Q35" s="100">
        <v>2</v>
      </c>
      <c r="R35" s="95">
        <v>1</v>
      </c>
      <c r="S35" s="95">
        <v>0</v>
      </c>
      <c r="T35" s="95" t="s">
        <v>25</v>
      </c>
      <c r="U35" s="174">
        <v>4</v>
      </c>
      <c r="V35" s="95"/>
      <c r="W35" s="95"/>
      <c r="X35" s="95"/>
      <c r="Y35" s="95"/>
      <c r="Z35" s="174"/>
      <c r="AA35" s="150"/>
      <c r="AB35" s="151"/>
      <c r="AC35" s="151"/>
      <c r="AD35" s="151"/>
      <c r="AE35" s="151"/>
      <c r="AF35" s="151"/>
      <c r="AG35" s="151"/>
      <c r="AH35" s="151"/>
      <c r="AI35" s="151"/>
      <c r="AJ35" s="151"/>
      <c r="AK35" s="151"/>
      <c r="AL35" s="151"/>
      <c r="AM35" s="151"/>
      <c r="AN35" s="151"/>
      <c r="AO35" s="151"/>
      <c r="AP35" s="151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  <c r="BB35" s="151"/>
      <c r="BC35" s="151"/>
      <c r="BD35" s="151"/>
      <c r="BE35" s="151"/>
      <c r="BF35" s="151"/>
      <c r="BG35" s="151"/>
      <c r="BH35" s="151"/>
      <c r="BI35" s="151"/>
      <c r="BJ35" s="151"/>
      <c r="BK35" s="151"/>
      <c r="BL35" s="151"/>
      <c r="BM35" s="151"/>
      <c r="BN35" s="151"/>
      <c r="BO35" s="151"/>
      <c r="BP35" s="151"/>
      <c r="BQ35" s="151"/>
      <c r="BR35" s="151"/>
      <c r="BS35" s="151"/>
      <c r="BT35" s="151"/>
      <c r="BU35" s="151"/>
      <c r="BV35" s="151"/>
      <c r="BW35" s="151"/>
      <c r="BX35" s="151"/>
      <c r="BY35" s="151"/>
      <c r="BZ35" s="151"/>
      <c r="CA35" s="151"/>
      <c r="CB35" s="151"/>
      <c r="CC35" s="151"/>
      <c r="CD35" s="151"/>
      <c r="CE35" s="151"/>
      <c r="CF35" s="151"/>
      <c r="CG35" s="151"/>
      <c r="CH35" s="151"/>
      <c r="CI35" s="151"/>
      <c r="CJ35" s="151"/>
      <c r="CK35" s="151"/>
      <c r="CL35" s="151"/>
      <c r="CM35" s="151"/>
      <c r="CN35" s="151"/>
      <c r="CO35" s="151"/>
      <c r="CP35" s="151"/>
      <c r="CQ35" s="151"/>
      <c r="CR35" s="151"/>
      <c r="CS35" s="151"/>
      <c r="CT35" s="151"/>
      <c r="CU35" s="151"/>
      <c r="CV35" s="151"/>
      <c r="CW35" s="151"/>
      <c r="CX35" s="151"/>
      <c r="CY35" s="151"/>
      <c r="CZ35" s="151"/>
      <c r="DA35" s="151"/>
      <c r="DB35" s="151"/>
      <c r="DC35" s="151"/>
      <c r="DD35" s="151"/>
      <c r="DE35" s="151"/>
      <c r="DF35" s="151"/>
      <c r="DG35" s="151"/>
      <c r="DH35" s="151"/>
      <c r="DI35" s="151"/>
      <c r="DJ35" s="151"/>
      <c r="DK35" s="151"/>
      <c r="DL35" s="151"/>
      <c r="DM35" s="151"/>
      <c r="DN35" s="151"/>
      <c r="DO35" s="151"/>
      <c r="DP35" s="151"/>
      <c r="DQ35" s="151"/>
      <c r="DR35" s="151"/>
      <c r="DS35" s="151"/>
      <c r="DT35" s="151"/>
      <c r="DU35" s="151"/>
      <c r="DV35" s="151"/>
      <c r="DW35" s="151"/>
      <c r="DX35" s="151"/>
      <c r="DY35" s="151"/>
      <c r="DZ35" s="151"/>
      <c r="EA35" s="151"/>
      <c r="EB35" s="151"/>
      <c r="EC35" s="151"/>
      <c r="ED35" s="151"/>
      <c r="EE35" s="151"/>
      <c r="EF35" s="151"/>
      <c r="EG35" s="151"/>
      <c r="EH35" s="151"/>
      <c r="EI35" s="151"/>
      <c r="EJ35" s="151"/>
      <c r="EK35" s="151"/>
      <c r="EL35" s="151"/>
      <c r="EM35" s="151"/>
      <c r="EN35" s="151"/>
      <c r="EO35" s="151"/>
      <c r="EP35" s="151"/>
      <c r="EQ35" s="151"/>
      <c r="ER35" s="151"/>
      <c r="ES35" s="151"/>
      <c r="ET35" s="151"/>
      <c r="EU35" s="151"/>
      <c r="EV35" s="151"/>
      <c r="EW35" s="151"/>
      <c r="EX35" s="151"/>
      <c r="EY35" s="151"/>
      <c r="EZ35" s="151"/>
      <c r="FA35" s="151"/>
      <c r="FB35" s="151"/>
      <c r="FC35" s="151"/>
      <c r="FD35" s="151"/>
      <c r="FE35" s="151"/>
      <c r="FF35" s="151"/>
      <c r="FG35" s="151"/>
      <c r="FH35" s="151"/>
      <c r="FI35" s="151"/>
      <c r="FJ35" s="151"/>
      <c r="FK35" s="151"/>
      <c r="FL35" s="151"/>
      <c r="FM35" s="151"/>
      <c r="FN35" s="151"/>
      <c r="FO35" s="151"/>
      <c r="FP35" s="151"/>
      <c r="FQ35" s="151"/>
      <c r="FR35" s="151"/>
      <c r="FS35" s="151"/>
      <c r="FT35" s="151"/>
      <c r="FU35" s="151"/>
      <c r="FV35" s="151"/>
      <c r="FW35" s="151"/>
      <c r="FX35" s="151"/>
      <c r="FY35" s="151"/>
      <c r="FZ35" s="151"/>
      <c r="GA35" s="151"/>
      <c r="GB35" s="151"/>
      <c r="GC35" s="151"/>
      <c r="GD35" s="151"/>
      <c r="GE35" s="151"/>
      <c r="GF35" s="151"/>
      <c r="GG35" s="151"/>
      <c r="GH35" s="151"/>
      <c r="GI35" s="151"/>
      <c r="GJ35" s="151"/>
      <c r="GK35" s="151"/>
      <c r="GL35" s="151"/>
      <c r="GM35" s="151"/>
      <c r="GN35" s="151"/>
      <c r="GO35" s="151"/>
      <c r="GP35" s="151"/>
      <c r="GQ35" s="151"/>
      <c r="GR35" s="151"/>
      <c r="GS35" s="151"/>
      <c r="GT35" s="151"/>
      <c r="GU35" s="151"/>
      <c r="GV35" s="151"/>
      <c r="GW35" s="151"/>
      <c r="GX35" s="151"/>
      <c r="GY35" s="151"/>
      <c r="GZ35" s="151"/>
      <c r="HA35" s="151"/>
      <c r="HB35" s="151"/>
      <c r="HC35" s="151"/>
      <c r="HD35" s="151"/>
      <c r="HE35" s="151"/>
      <c r="HF35" s="151"/>
      <c r="HG35" s="151"/>
      <c r="HH35" s="151"/>
      <c r="HI35" s="151"/>
      <c r="HJ35" s="151"/>
      <c r="HK35" s="151"/>
      <c r="HL35" s="151"/>
      <c r="HM35" s="151"/>
      <c r="HN35" s="151"/>
      <c r="HO35" s="151"/>
      <c r="HP35" s="151"/>
      <c r="HQ35" s="151"/>
      <c r="HR35" s="151"/>
      <c r="HS35" s="151"/>
      <c r="HT35" s="151"/>
      <c r="HU35" s="151"/>
      <c r="HV35" s="151"/>
      <c r="HW35" s="151"/>
      <c r="HX35" s="151"/>
      <c r="HY35" s="151"/>
      <c r="HZ35" s="151"/>
      <c r="IA35" s="151"/>
      <c r="IB35" s="151"/>
      <c r="IC35" s="151"/>
      <c r="ID35" s="151"/>
      <c r="IE35" s="151"/>
      <c r="IF35" s="151"/>
      <c r="IG35" s="151"/>
      <c r="IH35" s="151"/>
      <c r="II35" s="151"/>
      <c r="IJ35" s="151"/>
      <c r="IK35" s="151"/>
      <c r="IL35" s="151"/>
      <c r="IM35" s="151"/>
      <c r="IN35" s="151"/>
      <c r="IO35" s="151"/>
    </row>
    <row r="36" spans="1:249" s="87" customFormat="1" ht="15" customHeight="1" thickBot="1" x14ac:dyDescent="0.25">
      <c r="A36" s="91" t="s">
        <v>90</v>
      </c>
      <c r="B36" s="92" t="s">
        <v>91</v>
      </c>
      <c r="C36" s="179" t="s">
        <v>92</v>
      </c>
      <c r="D36" s="154" t="s">
        <v>41</v>
      </c>
      <c r="E36" s="133">
        <f t="shared" si="6"/>
        <v>4</v>
      </c>
      <c r="F36" s="90">
        <f t="shared" si="7"/>
        <v>4</v>
      </c>
      <c r="G36" s="85"/>
      <c r="H36" s="86"/>
      <c r="I36" s="86"/>
      <c r="J36" s="86"/>
      <c r="K36" s="174"/>
      <c r="L36" s="95"/>
      <c r="M36" s="95"/>
      <c r="N36" s="95"/>
      <c r="O36" s="95"/>
      <c r="P36" s="174"/>
      <c r="Q36" s="85">
        <v>2</v>
      </c>
      <c r="R36" s="86">
        <v>2</v>
      </c>
      <c r="S36" s="86">
        <v>0</v>
      </c>
      <c r="T36" s="86" t="s">
        <v>25</v>
      </c>
      <c r="U36" s="174">
        <v>4</v>
      </c>
      <c r="V36" s="95"/>
      <c r="W36" s="95"/>
      <c r="X36" s="95"/>
      <c r="Y36" s="95"/>
      <c r="Z36" s="174"/>
      <c r="AA36" s="150"/>
      <c r="AB36" s="151"/>
      <c r="AC36" s="151"/>
      <c r="AD36" s="151"/>
      <c r="AE36" s="151"/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  <c r="BB36" s="151"/>
      <c r="BC36" s="151"/>
      <c r="BD36" s="151"/>
      <c r="BE36" s="151"/>
      <c r="BF36" s="151"/>
      <c r="BG36" s="151"/>
      <c r="BH36" s="151"/>
      <c r="BI36" s="151"/>
      <c r="BJ36" s="151"/>
      <c r="BK36" s="151"/>
      <c r="BL36" s="151"/>
      <c r="BM36" s="151"/>
      <c r="BN36" s="151"/>
      <c r="BO36" s="151"/>
      <c r="BP36" s="151"/>
      <c r="BQ36" s="151"/>
      <c r="BR36" s="151"/>
      <c r="BS36" s="151"/>
      <c r="BT36" s="151"/>
      <c r="BU36" s="151"/>
      <c r="BV36" s="151"/>
      <c r="BW36" s="151"/>
      <c r="BX36" s="151"/>
      <c r="BY36" s="151"/>
      <c r="BZ36" s="151"/>
      <c r="CA36" s="151"/>
      <c r="CB36" s="151"/>
      <c r="CC36" s="151"/>
      <c r="CD36" s="151"/>
      <c r="CE36" s="151"/>
      <c r="CF36" s="151"/>
      <c r="CG36" s="151"/>
      <c r="CH36" s="151"/>
      <c r="CI36" s="151"/>
      <c r="CJ36" s="151"/>
      <c r="CK36" s="151"/>
      <c r="CL36" s="151"/>
      <c r="CM36" s="151"/>
      <c r="CN36" s="151"/>
      <c r="CO36" s="151"/>
      <c r="CP36" s="151"/>
      <c r="CQ36" s="151"/>
      <c r="CR36" s="151"/>
      <c r="CS36" s="151"/>
      <c r="CT36" s="151"/>
      <c r="CU36" s="151"/>
      <c r="CV36" s="151"/>
      <c r="CW36" s="151"/>
      <c r="CX36" s="151"/>
      <c r="CY36" s="151"/>
      <c r="CZ36" s="151"/>
      <c r="DA36" s="151"/>
      <c r="DB36" s="151"/>
      <c r="DC36" s="151"/>
      <c r="DD36" s="151"/>
      <c r="DE36" s="151"/>
      <c r="DF36" s="151"/>
      <c r="DG36" s="151"/>
      <c r="DH36" s="151"/>
      <c r="DI36" s="151"/>
      <c r="DJ36" s="151"/>
      <c r="DK36" s="151"/>
      <c r="DL36" s="151"/>
      <c r="DM36" s="151"/>
      <c r="DN36" s="151"/>
      <c r="DO36" s="151"/>
      <c r="DP36" s="151"/>
      <c r="DQ36" s="151"/>
      <c r="DR36" s="151"/>
      <c r="DS36" s="151"/>
      <c r="DT36" s="151"/>
      <c r="DU36" s="151"/>
      <c r="DV36" s="151"/>
      <c r="DW36" s="151"/>
      <c r="DX36" s="151"/>
      <c r="DY36" s="151"/>
      <c r="DZ36" s="151"/>
      <c r="EA36" s="151"/>
      <c r="EB36" s="151"/>
      <c r="EC36" s="151"/>
      <c r="ED36" s="151"/>
      <c r="EE36" s="151"/>
      <c r="EF36" s="151"/>
      <c r="EG36" s="151"/>
      <c r="EH36" s="151"/>
      <c r="EI36" s="151"/>
      <c r="EJ36" s="151"/>
      <c r="EK36" s="151"/>
      <c r="EL36" s="151"/>
      <c r="EM36" s="151"/>
      <c r="EN36" s="151"/>
      <c r="EO36" s="151"/>
      <c r="EP36" s="151"/>
      <c r="EQ36" s="151"/>
      <c r="ER36" s="151"/>
      <c r="ES36" s="151"/>
      <c r="ET36" s="151"/>
      <c r="EU36" s="151"/>
      <c r="EV36" s="151"/>
      <c r="EW36" s="151"/>
      <c r="EX36" s="151"/>
      <c r="EY36" s="151"/>
      <c r="EZ36" s="151"/>
      <c r="FA36" s="151"/>
      <c r="FB36" s="151"/>
      <c r="FC36" s="151"/>
      <c r="FD36" s="151"/>
      <c r="FE36" s="151"/>
      <c r="FF36" s="151"/>
      <c r="FG36" s="151"/>
      <c r="FH36" s="151"/>
      <c r="FI36" s="151"/>
      <c r="FJ36" s="151"/>
      <c r="FK36" s="151"/>
      <c r="FL36" s="151"/>
      <c r="FM36" s="151"/>
      <c r="FN36" s="151"/>
      <c r="FO36" s="151"/>
      <c r="FP36" s="151"/>
      <c r="FQ36" s="151"/>
      <c r="FR36" s="151"/>
      <c r="FS36" s="151"/>
      <c r="FT36" s="151"/>
      <c r="FU36" s="151"/>
      <c r="FV36" s="151"/>
      <c r="FW36" s="151"/>
      <c r="FX36" s="151"/>
      <c r="FY36" s="151"/>
      <c r="FZ36" s="151"/>
      <c r="GA36" s="151"/>
      <c r="GB36" s="151"/>
      <c r="GC36" s="151"/>
      <c r="GD36" s="151"/>
      <c r="GE36" s="151"/>
      <c r="GF36" s="151"/>
      <c r="GG36" s="151"/>
      <c r="GH36" s="151"/>
      <c r="GI36" s="151"/>
      <c r="GJ36" s="151"/>
      <c r="GK36" s="151"/>
      <c r="GL36" s="151"/>
      <c r="GM36" s="151"/>
      <c r="GN36" s="151"/>
      <c r="GO36" s="151"/>
      <c r="GP36" s="151"/>
      <c r="GQ36" s="151"/>
      <c r="GR36" s="151"/>
      <c r="GS36" s="151"/>
      <c r="GT36" s="151"/>
      <c r="GU36" s="151"/>
      <c r="GV36" s="151"/>
      <c r="GW36" s="151"/>
      <c r="GX36" s="151"/>
      <c r="GY36" s="151"/>
      <c r="GZ36" s="151"/>
      <c r="HA36" s="151"/>
      <c r="HB36" s="151"/>
      <c r="HC36" s="151"/>
      <c r="HD36" s="151"/>
      <c r="HE36" s="151"/>
      <c r="HF36" s="151"/>
      <c r="HG36" s="151"/>
      <c r="HH36" s="151"/>
      <c r="HI36" s="151"/>
      <c r="HJ36" s="151"/>
      <c r="HK36" s="151"/>
      <c r="HL36" s="151"/>
      <c r="HM36" s="151"/>
      <c r="HN36" s="151"/>
      <c r="HO36" s="151"/>
      <c r="HP36" s="151"/>
      <c r="HQ36" s="151"/>
      <c r="HR36" s="151"/>
      <c r="HS36" s="151"/>
      <c r="HT36" s="151"/>
      <c r="HU36" s="151"/>
      <c r="HV36" s="151"/>
      <c r="HW36" s="151"/>
      <c r="HX36" s="151"/>
      <c r="HY36" s="151"/>
      <c r="HZ36" s="151"/>
      <c r="IA36" s="151"/>
      <c r="IB36" s="151"/>
      <c r="IC36" s="151"/>
      <c r="ID36" s="151"/>
      <c r="IE36" s="151"/>
      <c r="IF36" s="151"/>
      <c r="IG36" s="151"/>
      <c r="IH36" s="151"/>
      <c r="II36" s="151"/>
      <c r="IJ36" s="151"/>
      <c r="IK36" s="151"/>
      <c r="IL36" s="151"/>
      <c r="IM36" s="151"/>
      <c r="IN36" s="151"/>
      <c r="IO36" s="151"/>
    </row>
    <row r="37" spans="1:249" ht="15" customHeight="1" thickBot="1" x14ac:dyDescent="0.25">
      <c r="A37" s="26"/>
      <c r="B37" s="234" t="s">
        <v>93</v>
      </c>
      <c r="C37" s="235"/>
      <c r="D37" s="134"/>
      <c r="E37" s="32">
        <v>40</v>
      </c>
      <c r="F37" s="33">
        <f>K37+P37+U37+Z37</f>
        <v>30</v>
      </c>
      <c r="G37" s="34">
        <f t="shared" ref="G37:Z37" si="10">SUM(G38:G38)</f>
        <v>0</v>
      </c>
      <c r="H37" s="35">
        <f t="shared" si="10"/>
        <v>0</v>
      </c>
      <c r="I37" s="35">
        <f t="shared" si="10"/>
        <v>0</v>
      </c>
      <c r="J37" s="35">
        <f t="shared" si="10"/>
        <v>0</v>
      </c>
      <c r="K37" s="36">
        <f t="shared" si="10"/>
        <v>0</v>
      </c>
      <c r="L37" s="34">
        <f t="shared" si="10"/>
        <v>0</v>
      </c>
      <c r="M37" s="35">
        <f t="shared" si="10"/>
        <v>0</v>
      </c>
      <c r="N37" s="35">
        <f t="shared" si="10"/>
        <v>0</v>
      </c>
      <c r="O37" s="35">
        <f t="shared" si="10"/>
        <v>0</v>
      </c>
      <c r="P37" s="36">
        <f t="shared" si="10"/>
        <v>0</v>
      </c>
      <c r="Q37" s="34">
        <f t="shared" si="10"/>
        <v>0</v>
      </c>
      <c r="R37" s="35">
        <f t="shared" si="10"/>
        <v>0</v>
      </c>
      <c r="S37" s="35">
        <f t="shared" si="10"/>
        <v>0</v>
      </c>
      <c r="T37" s="35">
        <f t="shared" si="10"/>
        <v>0</v>
      </c>
      <c r="U37" s="36">
        <f t="shared" si="10"/>
        <v>0</v>
      </c>
      <c r="V37" s="34">
        <f t="shared" si="10"/>
        <v>0</v>
      </c>
      <c r="W37" s="35">
        <f t="shared" si="10"/>
        <v>0</v>
      </c>
      <c r="X37" s="35">
        <f t="shared" si="10"/>
        <v>0</v>
      </c>
      <c r="Y37" s="35">
        <f t="shared" si="10"/>
        <v>0</v>
      </c>
      <c r="Z37" s="36">
        <f t="shared" si="10"/>
        <v>30</v>
      </c>
      <c r="AA37" s="21"/>
    </row>
    <row r="38" spans="1:249" ht="15" customHeight="1" thickBot="1" x14ac:dyDescent="0.25">
      <c r="A38" s="83" t="s">
        <v>94</v>
      </c>
      <c r="B38" s="24" t="s">
        <v>95</v>
      </c>
      <c r="C38" s="25" t="s">
        <v>96</v>
      </c>
      <c r="D38" s="49"/>
      <c r="E38" s="130">
        <v>40</v>
      </c>
      <c r="F38" s="52">
        <f>K38+P38+U38+Z38</f>
        <v>30</v>
      </c>
      <c r="G38" s="53"/>
      <c r="H38" s="53"/>
      <c r="I38" s="53"/>
      <c r="J38" s="53"/>
      <c r="K38" s="52"/>
      <c r="L38" s="55"/>
      <c r="M38" s="53"/>
      <c r="N38" s="53"/>
      <c r="O38" s="53"/>
      <c r="P38" s="52"/>
      <c r="Q38" s="55"/>
      <c r="R38" s="53"/>
      <c r="S38" s="53"/>
      <c r="T38" s="53"/>
      <c r="U38" s="52"/>
      <c r="V38" s="53">
        <v>0</v>
      </c>
      <c r="W38" s="53">
        <v>0</v>
      </c>
      <c r="X38" s="53">
        <v>0</v>
      </c>
      <c r="Y38" s="53" t="s">
        <v>25</v>
      </c>
      <c r="Z38" s="131">
        <v>30</v>
      </c>
      <c r="AA38" s="132" t="s">
        <v>122</v>
      </c>
    </row>
    <row r="39" spans="1:249" ht="15" customHeight="1" thickBot="1" x14ac:dyDescent="0.25">
      <c r="A39" s="107"/>
      <c r="B39" s="236" t="s">
        <v>97</v>
      </c>
      <c r="C39" s="237"/>
      <c r="D39" s="135"/>
      <c r="E39" s="116">
        <f>G39+H39+I39+L39+M39+N39+Q39+R39+S39+V39+W39+X39</f>
        <v>1</v>
      </c>
      <c r="F39" s="117">
        <v>1</v>
      </c>
      <c r="G39" s="118">
        <f t="shared" ref="G39:Z39" si="11">SUM(G40:G40)</f>
        <v>0</v>
      </c>
      <c r="H39" s="119">
        <f t="shared" si="11"/>
        <v>1</v>
      </c>
      <c r="I39" s="119">
        <f t="shared" si="11"/>
        <v>0</v>
      </c>
      <c r="J39" s="119">
        <f t="shared" si="11"/>
        <v>0</v>
      </c>
      <c r="K39" s="120">
        <f t="shared" si="11"/>
        <v>0</v>
      </c>
      <c r="L39" s="118">
        <f t="shared" si="11"/>
        <v>0</v>
      </c>
      <c r="M39" s="119">
        <f t="shared" si="11"/>
        <v>0</v>
      </c>
      <c r="N39" s="119">
        <f t="shared" si="11"/>
        <v>0</v>
      </c>
      <c r="O39" s="119">
        <f t="shared" si="11"/>
        <v>0</v>
      </c>
      <c r="P39" s="120">
        <f t="shared" si="11"/>
        <v>0</v>
      </c>
      <c r="Q39" s="118">
        <f t="shared" si="11"/>
        <v>0</v>
      </c>
      <c r="R39" s="119">
        <f t="shared" si="11"/>
        <v>0</v>
      </c>
      <c r="S39" s="119">
        <f t="shared" si="11"/>
        <v>0</v>
      </c>
      <c r="T39" s="119">
        <f t="shared" si="11"/>
        <v>0</v>
      </c>
      <c r="U39" s="120">
        <f t="shared" si="11"/>
        <v>0</v>
      </c>
      <c r="V39" s="118">
        <f t="shared" si="11"/>
        <v>0</v>
      </c>
      <c r="W39" s="119">
        <f t="shared" si="11"/>
        <v>0</v>
      </c>
      <c r="X39" s="119">
        <f t="shared" si="11"/>
        <v>0</v>
      </c>
      <c r="Y39" s="119">
        <f t="shared" si="11"/>
        <v>0</v>
      </c>
      <c r="Z39" s="120">
        <f t="shared" si="11"/>
        <v>0</v>
      </c>
      <c r="AA39" s="106"/>
    </row>
    <row r="40" spans="1:249" ht="15" customHeight="1" x14ac:dyDescent="0.2">
      <c r="A40" s="83" t="s">
        <v>98</v>
      </c>
      <c r="B40" s="180" t="s">
        <v>99</v>
      </c>
      <c r="C40" s="25" t="s">
        <v>100</v>
      </c>
      <c r="D40" s="51"/>
      <c r="E40" s="130">
        <v>1</v>
      </c>
      <c r="F40" s="52">
        <v>0</v>
      </c>
      <c r="G40" s="53">
        <v>0</v>
      </c>
      <c r="H40" s="53">
        <v>1</v>
      </c>
      <c r="I40" s="53">
        <v>0</v>
      </c>
      <c r="J40" s="53" t="s">
        <v>101</v>
      </c>
      <c r="K40" s="52">
        <v>0</v>
      </c>
      <c r="L40" s="55"/>
      <c r="M40" s="53"/>
      <c r="N40" s="53"/>
      <c r="O40" s="53"/>
      <c r="P40" s="52"/>
      <c r="Q40" s="55"/>
      <c r="R40" s="53"/>
      <c r="S40" s="53"/>
      <c r="T40" s="53"/>
      <c r="U40" s="52"/>
      <c r="V40" s="53"/>
      <c r="W40" s="53"/>
      <c r="X40" s="53"/>
      <c r="Y40" s="53"/>
      <c r="Z40" s="131"/>
      <c r="AA40" s="132"/>
    </row>
    <row r="41" spans="1:249" s="151" customFormat="1" ht="15" customHeight="1" thickBot="1" x14ac:dyDescent="0.25">
      <c r="A41" s="127" t="s">
        <v>112</v>
      </c>
      <c r="B41" s="212" t="s">
        <v>121</v>
      </c>
      <c r="C41" s="142" t="s">
        <v>114</v>
      </c>
      <c r="D41" s="213"/>
      <c r="E41" s="144">
        <v>1</v>
      </c>
      <c r="F41" s="139">
        <v>1</v>
      </c>
      <c r="G41" s="99">
        <v>0</v>
      </c>
      <c r="H41" s="99">
        <v>1</v>
      </c>
      <c r="I41" s="99">
        <v>0</v>
      </c>
      <c r="J41" s="99" t="s">
        <v>115</v>
      </c>
      <c r="K41" s="139">
        <v>0</v>
      </c>
      <c r="L41" s="145"/>
      <c r="M41" s="99"/>
      <c r="N41" s="99"/>
      <c r="O41" s="99"/>
      <c r="P41" s="139"/>
      <c r="Q41" s="145"/>
      <c r="R41" s="99"/>
      <c r="S41" s="99"/>
      <c r="T41" s="99"/>
      <c r="U41" s="139"/>
      <c r="V41" s="99"/>
      <c r="W41" s="99"/>
      <c r="X41" s="99"/>
      <c r="Y41" s="99"/>
      <c r="Z41" s="146"/>
      <c r="AA41" s="147"/>
    </row>
    <row r="42" spans="1:249" s="151" customFormat="1" ht="15" customHeight="1" thickBot="1" x14ac:dyDescent="0.25">
      <c r="A42" s="214"/>
      <c r="B42" s="215"/>
      <c r="C42" s="216" t="s">
        <v>102</v>
      </c>
      <c r="D42" s="217"/>
      <c r="E42" s="218">
        <f>G42+H42+I42+L42+M42+N42+Q42+R42+S42+V42+W42+X42+E38</f>
        <v>121</v>
      </c>
      <c r="F42" s="219">
        <f>K42+P42+U42+Z42+F39</f>
        <v>120</v>
      </c>
      <c r="G42" s="220">
        <f>G21+G15+G10</f>
        <v>12</v>
      </c>
      <c r="H42" s="221">
        <f>H21+H15+H10+SUM(H40:H41)</f>
        <v>15</v>
      </c>
      <c r="I42" s="221">
        <f>I21+I15+I10</f>
        <v>2</v>
      </c>
      <c r="J42" s="221">
        <v>0</v>
      </c>
      <c r="K42" s="222">
        <f>K21+K15+K10</f>
        <v>31</v>
      </c>
      <c r="L42" s="220">
        <f>L21+L15+L10</f>
        <v>13</v>
      </c>
      <c r="M42" s="221">
        <f>M21+M15+M10+SUM(M40:M40)</f>
        <v>14</v>
      </c>
      <c r="N42" s="221">
        <f>N21+N15+N10</f>
        <v>2</v>
      </c>
      <c r="O42" s="221">
        <v>0</v>
      </c>
      <c r="P42" s="222">
        <f>P21+P15+P10</f>
        <v>31</v>
      </c>
      <c r="Q42" s="223">
        <f>Q21+Q15+Q10</f>
        <v>12</v>
      </c>
      <c r="R42" s="219">
        <f>R21+R15+R10</f>
        <v>10</v>
      </c>
      <c r="S42" s="221">
        <f>S21+S15+S10</f>
        <v>1</v>
      </c>
      <c r="T42" s="221">
        <v>0</v>
      </c>
      <c r="U42" s="222">
        <f>U21+U15+U10</f>
        <v>27</v>
      </c>
      <c r="V42" s="223">
        <f>V21+V15+V10</f>
        <v>0</v>
      </c>
      <c r="W42" s="224">
        <f>W21+W15+W10</f>
        <v>0</v>
      </c>
      <c r="X42" s="224">
        <f>X21+X15+X10</f>
        <v>0</v>
      </c>
      <c r="Y42" s="224">
        <v>0</v>
      </c>
      <c r="Z42" s="219">
        <f>Z21+Z15+Z10</f>
        <v>30</v>
      </c>
      <c r="AA42" s="225"/>
    </row>
    <row r="43" spans="1:249" ht="15" customHeight="1" x14ac:dyDescent="0.2">
      <c r="A43" s="39"/>
      <c r="B43" s="40"/>
      <c r="C43" s="28" t="s">
        <v>103</v>
      </c>
      <c r="D43" s="41"/>
      <c r="E43" s="198">
        <v>1</v>
      </c>
      <c r="F43" s="42"/>
      <c r="G43" s="43"/>
      <c r="H43" s="43"/>
      <c r="I43" s="43"/>
      <c r="J43" s="43">
        <f>COUNTIF(J12:J40,"a")</f>
        <v>1</v>
      </c>
      <c r="K43" s="42"/>
      <c r="L43" s="43"/>
      <c r="M43" s="43"/>
      <c r="N43" s="43"/>
      <c r="O43" s="43">
        <f>COUNTIF(O12:O40,"a")</f>
        <v>0</v>
      </c>
      <c r="P43" s="44"/>
      <c r="Q43" s="45"/>
      <c r="R43" s="43"/>
      <c r="S43" s="43"/>
      <c r="T43" s="43">
        <v>0</v>
      </c>
      <c r="U43" s="46"/>
      <c r="V43" s="45"/>
      <c r="W43" s="47"/>
      <c r="X43" s="43"/>
      <c r="Y43" s="43">
        <v>0</v>
      </c>
      <c r="Z43" s="46"/>
      <c r="AA43" s="48"/>
    </row>
    <row r="44" spans="1:249" ht="15" customHeight="1" x14ac:dyDescent="0.2">
      <c r="A44" s="49"/>
      <c r="B44" s="50"/>
      <c r="C44" s="25" t="s">
        <v>104</v>
      </c>
      <c r="D44" s="51"/>
      <c r="E44" s="198">
        <v>8</v>
      </c>
      <c r="F44" s="52"/>
      <c r="G44" s="53"/>
      <c r="H44" s="53"/>
      <c r="I44" s="53"/>
      <c r="J44" s="53">
        <f>COUNTIF(J12:J38,"v")</f>
        <v>4</v>
      </c>
      <c r="K44" s="52"/>
      <c r="L44" s="53"/>
      <c r="M44" s="53"/>
      <c r="N44" s="53"/>
      <c r="O44" s="53">
        <f>COUNTIF(O12:O38,"v")</f>
        <v>3</v>
      </c>
      <c r="P44" s="54"/>
      <c r="Q44" s="55"/>
      <c r="R44" s="53"/>
      <c r="S44" s="53"/>
      <c r="T44" s="53">
        <f>COUNTIF(T12:T38,"v")</f>
        <v>1</v>
      </c>
      <c r="U44" s="52"/>
      <c r="V44" s="53"/>
      <c r="W44" s="56"/>
      <c r="X44" s="53"/>
      <c r="Y44" s="53">
        <f>COUNTIF(Y12:Y42,"v")</f>
        <v>0</v>
      </c>
      <c r="Z44" s="57"/>
      <c r="AA44" s="58"/>
    </row>
    <row r="45" spans="1:249" ht="15" customHeight="1" x14ac:dyDescent="0.2">
      <c r="A45" s="201"/>
      <c r="B45" s="202"/>
      <c r="C45" s="203" t="s">
        <v>113</v>
      </c>
      <c r="D45" s="204"/>
      <c r="E45" s="205">
        <v>1</v>
      </c>
      <c r="F45" s="200"/>
      <c r="G45" s="18"/>
      <c r="H45" s="18"/>
      <c r="I45" s="18"/>
      <c r="J45" s="18">
        <v>1</v>
      </c>
      <c r="K45" s="200"/>
      <c r="L45" s="18"/>
      <c r="M45" s="18"/>
      <c r="N45" s="18"/>
      <c r="O45" s="18"/>
      <c r="P45" s="206"/>
      <c r="Q45" s="207"/>
      <c r="R45" s="18"/>
      <c r="S45" s="18"/>
      <c r="T45" s="18"/>
      <c r="U45" s="200"/>
      <c r="V45" s="18"/>
      <c r="W45" s="208"/>
      <c r="X45" s="18"/>
      <c r="Y45" s="18"/>
      <c r="Z45" s="209"/>
      <c r="AA45" s="210"/>
    </row>
    <row r="46" spans="1:249" ht="15" customHeight="1" thickBot="1" x14ac:dyDescent="0.25">
      <c r="A46" s="59"/>
      <c r="B46" s="10"/>
      <c r="C46" s="29" t="s">
        <v>105</v>
      </c>
      <c r="D46" s="60"/>
      <c r="E46" s="199">
        <v>16</v>
      </c>
      <c r="F46" s="61"/>
      <c r="G46" s="62"/>
      <c r="H46" s="63"/>
      <c r="I46" s="63"/>
      <c r="J46" s="63">
        <f>COUNTIF(J12:J38,"é")</f>
        <v>4</v>
      </c>
      <c r="K46" s="64"/>
      <c r="L46" s="63"/>
      <c r="M46" s="63"/>
      <c r="N46" s="63"/>
      <c r="O46" s="63">
        <f>COUNTIF(O12:O38,"é")</f>
        <v>5</v>
      </c>
      <c r="P46" s="65"/>
      <c r="Q46" s="62"/>
      <c r="R46" s="63"/>
      <c r="S46" s="63"/>
      <c r="T46" s="63">
        <v>6</v>
      </c>
      <c r="U46" s="64"/>
      <c r="V46" s="63"/>
      <c r="W46" s="63"/>
      <c r="X46" s="63"/>
      <c r="Y46" s="63">
        <v>1</v>
      </c>
      <c r="Z46" s="66"/>
      <c r="AA46" s="67"/>
    </row>
    <row r="47" spans="1:249" ht="15" customHeight="1" thickBot="1" x14ac:dyDescent="0.25">
      <c r="A47" s="68"/>
      <c r="B47" s="69"/>
      <c r="C47" s="37" t="s">
        <v>106</v>
      </c>
      <c r="D47" s="20"/>
      <c r="E47" s="21">
        <f>SUM(E43:E46)</f>
        <v>26</v>
      </c>
      <c r="F47" s="70"/>
      <c r="G47" s="22"/>
      <c r="H47" s="22"/>
      <c r="I47" s="22"/>
      <c r="J47" s="22">
        <f>SUM(J43:J46)</f>
        <v>10</v>
      </c>
      <c r="K47" s="70"/>
      <c r="L47" s="22"/>
      <c r="M47" s="22"/>
      <c r="N47" s="22"/>
      <c r="O47" s="22">
        <f>SUM(O43:O46)</f>
        <v>8</v>
      </c>
      <c r="P47" s="27"/>
      <c r="Q47" s="23"/>
      <c r="R47" s="22"/>
      <c r="S47" s="22"/>
      <c r="T47" s="22">
        <f>SUM(T43:T46)</f>
        <v>7</v>
      </c>
      <c r="U47" s="70"/>
      <c r="V47" s="22"/>
      <c r="W47" s="22"/>
      <c r="X47" s="22"/>
      <c r="Y47" s="22">
        <f>SUM(Y43:Y46)</f>
        <v>1</v>
      </c>
      <c r="Z47" s="38"/>
      <c r="AA47" s="31"/>
    </row>
    <row r="48" spans="1:249" x14ac:dyDescent="0.2">
      <c r="A48" s="2"/>
    </row>
    <row r="49" spans="1:27" ht="13.5" thickBot="1" x14ac:dyDescent="0.25"/>
    <row r="50" spans="1:27" s="137" customFormat="1" ht="23.45" customHeight="1" thickBot="1" x14ac:dyDescent="0.25">
      <c r="A50" s="136"/>
      <c r="B50" s="79" t="s">
        <v>107</v>
      </c>
      <c r="C50" s="80" t="s">
        <v>1</v>
      </c>
      <c r="D50" s="81" t="s">
        <v>20</v>
      </c>
      <c r="E50" s="81" t="s">
        <v>108</v>
      </c>
      <c r="F50" s="81" t="s">
        <v>109</v>
      </c>
      <c r="G50" s="81" t="s">
        <v>18</v>
      </c>
      <c r="H50" s="82" t="s">
        <v>19</v>
      </c>
      <c r="AA50" s="6"/>
    </row>
    <row r="51" spans="1:27" x14ac:dyDescent="0.2">
      <c r="B51" s="194"/>
      <c r="C51" s="73"/>
      <c r="D51" s="76">
        <f>(D53+D54+D55+D57+D59+D58)</f>
        <v>25</v>
      </c>
      <c r="E51" s="77"/>
      <c r="F51" s="77"/>
      <c r="G51" s="77"/>
      <c r="H51" s="78"/>
      <c r="AA51" s="7"/>
    </row>
    <row r="52" spans="1:27" x14ac:dyDescent="0.2">
      <c r="B52" s="195"/>
      <c r="C52" s="187" t="s">
        <v>110</v>
      </c>
      <c r="D52" s="5">
        <f>SUM(D53:D55)</f>
        <v>13</v>
      </c>
      <c r="E52" s="5"/>
      <c r="F52" s="5"/>
      <c r="G52" s="5"/>
      <c r="H52" s="74"/>
      <c r="AA52" s="1"/>
    </row>
    <row r="53" spans="1:27" x14ac:dyDescent="0.2">
      <c r="B53" s="196" t="s">
        <v>39</v>
      </c>
      <c r="C53" s="188" t="s">
        <v>40</v>
      </c>
      <c r="D53" s="5">
        <v>4</v>
      </c>
      <c r="E53" s="5">
        <v>2</v>
      </c>
      <c r="F53" s="5">
        <v>0</v>
      </c>
      <c r="G53" s="5">
        <v>2</v>
      </c>
      <c r="H53" s="74" t="s">
        <v>37</v>
      </c>
      <c r="AA53" s="1"/>
    </row>
    <row r="54" spans="1:27" x14ac:dyDescent="0.2">
      <c r="B54" s="196" t="s">
        <v>46</v>
      </c>
      <c r="C54" s="189" t="s">
        <v>47</v>
      </c>
      <c r="D54" s="5">
        <v>5</v>
      </c>
      <c r="E54" s="5">
        <v>2</v>
      </c>
      <c r="F54" s="5">
        <v>2</v>
      </c>
      <c r="G54" s="5">
        <v>0</v>
      </c>
      <c r="H54" s="74" t="s">
        <v>25</v>
      </c>
      <c r="AA54" s="1"/>
    </row>
    <row r="55" spans="1:27" x14ac:dyDescent="0.2">
      <c r="B55" s="196" t="s">
        <v>60</v>
      </c>
      <c r="C55" s="190" t="s">
        <v>61</v>
      </c>
      <c r="D55" s="5">
        <v>4</v>
      </c>
      <c r="E55" s="5">
        <v>2</v>
      </c>
      <c r="F55" s="5">
        <v>1</v>
      </c>
      <c r="G55" s="5">
        <v>0</v>
      </c>
      <c r="H55" s="74" t="s">
        <v>25</v>
      </c>
      <c r="AA55" s="1"/>
    </row>
    <row r="56" spans="1:27" x14ac:dyDescent="0.2">
      <c r="B56" s="196"/>
      <c r="C56" s="191" t="s">
        <v>111</v>
      </c>
      <c r="D56" s="5">
        <f>SUM(D57:D59)</f>
        <v>12</v>
      </c>
      <c r="E56" s="5"/>
      <c r="F56" s="5"/>
      <c r="G56" s="5"/>
      <c r="H56" s="74"/>
      <c r="AA56" s="1"/>
    </row>
    <row r="57" spans="1:27" x14ac:dyDescent="0.2">
      <c r="B57" s="196" t="s">
        <v>72</v>
      </c>
      <c r="C57" s="192" t="s">
        <v>73</v>
      </c>
      <c r="D57" s="5">
        <v>4</v>
      </c>
      <c r="E57" s="5">
        <v>2</v>
      </c>
      <c r="F57" s="5">
        <v>2</v>
      </c>
      <c r="G57" s="5">
        <v>0</v>
      </c>
      <c r="H57" s="74" t="s">
        <v>25</v>
      </c>
    </row>
    <row r="58" spans="1:27" x14ac:dyDescent="0.2">
      <c r="B58" s="196" t="s">
        <v>75</v>
      </c>
      <c r="C58" s="121" t="s">
        <v>76</v>
      </c>
      <c r="D58" s="5">
        <v>4</v>
      </c>
      <c r="E58" s="5">
        <v>2</v>
      </c>
      <c r="F58" s="5">
        <v>2</v>
      </c>
      <c r="G58" s="5">
        <v>0</v>
      </c>
      <c r="H58" s="74" t="s">
        <v>25</v>
      </c>
    </row>
    <row r="59" spans="1:27" ht="13.5" thickBot="1" x14ac:dyDescent="0.25">
      <c r="B59" s="197" t="s">
        <v>66</v>
      </c>
      <c r="C59" s="193" t="s">
        <v>67</v>
      </c>
      <c r="D59" s="75">
        <v>4</v>
      </c>
      <c r="E59" s="75">
        <v>2</v>
      </c>
      <c r="F59" s="75">
        <v>2</v>
      </c>
      <c r="G59" s="75">
        <v>0</v>
      </c>
      <c r="H59" s="138" t="s">
        <v>37</v>
      </c>
    </row>
    <row r="60" spans="1:27" x14ac:dyDescent="0.2">
      <c r="B60" s="71"/>
      <c r="C60" s="71"/>
      <c r="D60" s="72"/>
      <c r="E60" s="72"/>
      <c r="F60" s="72"/>
      <c r="G60" s="72"/>
      <c r="H60" s="72"/>
      <c r="I60" s="72"/>
    </row>
  </sheetData>
  <mergeCells count="20">
    <mergeCell ref="B37:C37"/>
    <mergeCell ref="B39:C39"/>
    <mergeCell ref="AA7:AA9"/>
    <mergeCell ref="E8:E9"/>
    <mergeCell ref="F8:F9"/>
    <mergeCell ref="B10:C10"/>
    <mergeCell ref="B15:C15"/>
    <mergeCell ref="B21:C21"/>
    <mergeCell ref="B7:B9"/>
    <mergeCell ref="C7:C9"/>
    <mergeCell ref="D7:D9"/>
    <mergeCell ref="E7:F7"/>
    <mergeCell ref="G7:Z7"/>
    <mergeCell ref="A6:AA6"/>
    <mergeCell ref="A7:A9"/>
    <mergeCell ref="A2:AA2"/>
    <mergeCell ref="A1:AA1"/>
    <mergeCell ref="A3:AA3"/>
    <mergeCell ref="A4:AA4"/>
    <mergeCell ref="A5:AA5"/>
  </mergeCells>
  <pageMargins left="0.31496062992125984" right="0.31496062992125984" top="0.35433070866141736" bottom="0.35433070866141736" header="0.31496062992125984" footer="0.31496062992125984"/>
  <pageSetup paperSize="9" scale="74" orientation="landscape" r:id="rId1"/>
  <headerFooter alignWithMargins="0">
    <oddHeader>&amp;LÓbudai Egyetem
Keleti Károly Gazdasági Kar&amp;RÉrvényes: 2023/2024 tanévtől</oddHeader>
    <oddFooter xml:space="preserve">&amp;LBudapest, &amp;D&amp;CGazdálkodási és menedzsment 
felsőoktatási szakképzés
&amp;P/2]
</oddFooter>
  </headerFooter>
  <rowBreaks count="1" manualBreakCount="1">
    <brk id="38" max="26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A59D69-34A6-435F-839C-42FC3B8E5410}">
  <ds:schemaRefs>
    <ds:schemaRef ds:uri="http://schemas.openxmlformats.org/package/2006/metadata/core-properties"/>
    <ds:schemaRef ds:uri="http://schemas.microsoft.com/office/2006/documentManagement/types"/>
    <ds:schemaRef ds:uri="f6bcd19f-901b-4a95-bb98-b10a8256b43c"/>
    <ds:schemaRef ds:uri="http://purl.org/dc/elements/1.1/"/>
    <ds:schemaRef ds:uri="http://purl.org/dc/terms/"/>
    <ds:schemaRef ds:uri="http://schemas.microsoft.com/office/2006/metadata/properties"/>
    <ds:schemaRef ds:uri="http://purl.org/dc/dcmitype/"/>
    <ds:schemaRef ds:uri="b85872d0-595e-4db5-a05d-b175ad75ad61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29B852A-C6A4-445A-B45F-2807097DE7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191D08D-3EEF-432B-9779-B5CB6CE3EA1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2019-06-05T09:31:48Z</dcterms:created>
  <dcterms:modified xsi:type="dcterms:W3CDTF">2026-04-15T12:56:02Z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  <property fmtid="{D5CDD505-2E9C-101B-9397-08002B2CF9AE}" pid="3" name="MediaServiceImageTags">
    <vt:lpwstr/>
  </property>
</Properties>
</file>