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ownloads\javítani-Bor\"/>
    </mc:Choice>
  </mc:AlternateContent>
  <xr:revisionPtr revIDLastSave="0" documentId="13_ncr:1_{63876B24-550D-4354-95AA-19BC6EEBA7B5}" xr6:coauthVersionLast="47" xr6:coauthVersionMax="47" xr10:uidLastSave="{00000000-0000-0000-0000-000000000000}"/>
  <bookViews>
    <workbookView xWindow="2340" yWindow="1110" windowWidth="24330" windowHeight="14490" xr2:uid="{00000000-000D-0000-FFFF-FFFF00000000}"/>
  </bookViews>
  <sheets>
    <sheet name="F TANTERV" sheetId="1" r:id="rId1"/>
  </sheets>
  <definedNames>
    <definedName name="_xlnm._FilterDatabase" localSheetId="0" hidden="1">'F TANTERV'!$A$1:$AB$45</definedName>
    <definedName name="_xlnm.Print_Area" localSheetId="0">'F TANTERV'!$A$1:$AA$57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37" i="1" l="1"/>
  <c r="D50" i="1" l="1"/>
  <c r="F31" i="1"/>
  <c r="E31" i="1"/>
  <c r="F10" i="1"/>
  <c r="E22" i="1"/>
  <c r="F22" i="1"/>
  <c r="F33" i="1"/>
  <c r="D49" i="1"/>
  <c r="F34" i="1" l="1"/>
  <c r="E34" i="1"/>
  <c r="G8" i="1" l="1"/>
  <c r="H8" i="1"/>
  <c r="I8" i="1"/>
  <c r="J8" i="1"/>
  <c r="K8" i="1"/>
  <c r="L8" i="1"/>
  <c r="M8" i="1"/>
  <c r="N8" i="1"/>
  <c r="O8" i="1"/>
  <c r="P8" i="1"/>
  <c r="Q8" i="1"/>
  <c r="R8" i="1"/>
  <c r="S8" i="1"/>
  <c r="T8" i="1"/>
  <c r="U8" i="1"/>
  <c r="V8" i="1"/>
  <c r="W8" i="1"/>
  <c r="X8" i="1"/>
  <c r="Y8" i="1"/>
  <c r="Z8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E28" i="1"/>
  <c r="F28" i="1"/>
  <c r="E29" i="1"/>
  <c r="F29" i="1"/>
  <c r="E30" i="1"/>
  <c r="F30" i="1"/>
  <c r="E32" i="1"/>
  <c r="F32" i="1"/>
  <c r="E33" i="1"/>
  <c r="F27" i="1"/>
  <c r="E27" i="1"/>
  <c r="F26" i="1"/>
  <c r="E26" i="1"/>
  <c r="F25" i="1"/>
  <c r="E25" i="1"/>
  <c r="F23" i="1"/>
  <c r="E23" i="1"/>
  <c r="F21" i="1"/>
  <c r="E21" i="1"/>
  <c r="F18" i="1"/>
  <c r="F16" i="1"/>
  <c r="F15" i="1"/>
  <c r="F14" i="1"/>
  <c r="F11" i="1"/>
  <c r="E9" i="1"/>
  <c r="F8" i="1" l="1"/>
  <c r="E20" i="1"/>
  <c r="E19" i="1" s="1"/>
  <c r="F20" i="1"/>
  <c r="Z37" i="1" l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G37" i="1"/>
  <c r="F36" i="1"/>
  <c r="Z35" i="1"/>
  <c r="Z19" i="1" s="1"/>
  <c r="Y35" i="1"/>
  <c r="Y19" i="1" s="1"/>
  <c r="X35" i="1"/>
  <c r="X19" i="1" s="1"/>
  <c r="W35" i="1"/>
  <c r="W19" i="1" s="1"/>
  <c r="V35" i="1"/>
  <c r="V19" i="1" s="1"/>
  <c r="U35" i="1"/>
  <c r="U19" i="1" s="1"/>
  <c r="T35" i="1"/>
  <c r="T19" i="1" s="1"/>
  <c r="S35" i="1"/>
  <c r="S19" i="1" s="1"/>
  <c r="R35" i="1"/>
  <c r="R19" i="1" s="1"/>
  <c r="Q35" i="1"/>
  <c r="Q19" i="1" s="1"/>
  <c r="P35" i="1"/>
  <c r="P19" i="1" s="1"/>
  <c r="O35" i="1"/>
  <c r="O19" i="1" s="1"/>
  <c r="N35" i="1"/>
  <c r="N19" i="1" s="1"/>
  <c r="M35" i="1"/>
  <c r="M19" i="1" s="1"/>
  <c r="L35" i="1"/>
  <c r="L19" i="1" s="1"/>
  <c r="K35" i="1"/>
  <c r="K19" i="1" s="1"/>
  <c r="J35" i="1"/>
  <c r="J19" i="1" s="1"/>
  <c r="I35" i="1"/>
  <c r="I19" i="1" s="1"/>
  <c r="H35" i="1"/>
  <c r="H19" i="1" s="1"/>
  <c r="G35" i="1"/>
  <c r="G19" i="1" s="1"/>
  <c r="T42" i="1"/>
  <c r="E18" i="1"/>
  <c r="E16" i="1"/>
  <c r="E15" i="1"/>
  <c r="E14" i="1"/>
  <c r="Z13" i="1"/>
  <c r="X13" i="1"/>
  <c r="W13" i="1"/>
  <c r="V13" i="1"/>
  <c r="U13" i="1"/>
  <c r="S13" i="1"/>
  <c r="R13" i="1"/>
  <c r="Q13" i="1"/>
  <c r="P13" i="1"/>
  <c r="N13" i="1"/>
  <c r="M13" i="1"/>
  <c r="L13" i="1"/>
  <c r="K13" i="1"/>
  <c r="I13" i="1"/>
  <c r="H13" i="1"/>
  <c r="G13" i="1"/>
  <c r="E12" i="1"/>
  <c r="E11" i="1"/>
  <c r="E8" i="1" l="1"/>
  <c r="F37" i="1"/>
  <c r="F35" i="1"/>
  <c r="F19" i="1" s="1"/>
  <c r="R40" i="1"/>
  <c r="E37" i="1"/>
  <c r="W40" i="1"/>
  <c r="L40" i="1"/>
  <c r="M40" i="1"/>
  <c r="K40" i="1"/>
  <c r="H40" i="1"/>
  <c r="E13" i="1"/>
  <c r="J44" i="1"/>
  <c r="J42" i="1"/>
  <c r="J41" i="1"/>
  <c r="O44" i="1"/>
  <c r="O41" i="1"/>
  <c r="N40" i="1"/>
  <c r="V40" i="1"/>
  <c r="F13" i="1"/>
  <c r="P40" i="1"/>
  <c r="I40" i="1"/>
  <c r="Q40" i="1"/>
  <c r="U40" i="1"/>
  <c r="Z40" i="1"/>
  <c r="S40" i="1"/>
  <c r="X40" i="1"/>
  <c r="G40" i="1"/>
  <c r="Y42" i="1"/>
  <c r="Y45" i="1" s="1"/>
  <c r="T45" i="1"/>
  <c r="O42" i="1"/>
  <c r="F40" i="1" l="1"/>
  <c r="E40" i="1"/>
  <c r="O45" i="1"/>
  <c r="J45" i="1"/>
  <c r="E4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OE</author>
  </authors>
  <commentList>
    <comment ref="CE28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OE:</t>
        </r>
        <r>
          <rPr>
            <sz val="9"/>
            <color indexed="81"/>
            <rFont val="Tahoma"/>
            <family val="2"/>
            <charset val="238"/>
          </rPr>
          <t xml:space="preserve">
Előkövetelmény törölve a GTI kérése alapján 2010. 06.07-én
 </t>
        </r>
      </text>
    </comment>
  </commentList>
</comments>
</file>

<file path=xl/sharedStrings.xml><?xml version="1.0" encoding="utf-8"?>
<sst xmlns="http://schemas.openxmlformats.org/spreadsheetml/2006/main" count="200" uniqueCount="121">
  <si>
    <t>MINTATANTERV</t>
  </si>
  <si>
    <t>Gazdálkodási és menedzsment felsőoktatási szakképzés</t>
  </si>
  <si>
    <t>Levelező tagozat</t>
  </si>
  <si>
    <t xml:space="preserve">  heti óraszámokkal (ea, tgy., l.)) ; követelményekkel (k.); kreditekkel (kr.)</t>
  </si>
  <si>
    <t>Kód</t>
  </si>
  <si>
    <t>Tantárgyak</t>
  </si>
  <si>
    <t>elearning (blended)</t>
  </si>
  <si>
    <t xml:space="preserve">heti össz. </t>
  </si>
  <si>
    <t>Félévek</t>
  </si>
  <si>
    <t>Előtanulmányi követelmények</t>
  </si>
  <si>
    <t>óra</t>
  </si>
  <si>
    <t>kr..</t>
  </si>
  <si>
    <t>1.</t>
  </si>
  <si>
    <t>2.</t>
  </si>
  <si>
    <t>3.</t>
  </si>
  <si>
    <t>4.</t>
  </si>
  <si>
    <t>ea</t>
  </si>
  <si>
    <t>tgy</t>
  </si>
  <si>
    <t>l</t>
  </si>
  <si>
    <t>k</t>
  </si>
  <si>
    <t>kr</t>
  </si>
  <si>
    <t>A</t>
  </si>
  <si>
    <t xml:space="preserve">Közös kompetencia modul </t>
  </si>
  <si>
    <t>GMXMP1GFLF</t>
  </si>
  <si>
    <t>Munkaerő-piaci ismeretek</t>
  </si>
  <si>
    <t>é</t>
  </si>
  <si>
    <t>GKXNY2GFLF</t>
  </si>
  <si>
    <t>Idegen nyelvi alapszintű ismeretek</t>
  </si>
  <si>
    <t>GIXSP1GFLF</t>
  </si>
  <si>
    <t>Szakmai és pénzügyi információ feldolgozási ismeretek</t>
  </si>
  <si>
    <t>GUXKI1GFLF</t>
  </si>
  <si>
    <t>Kommunikációs ismeretek</t>
  </si>
  <si>
    <t>B</t>
  </si>
  <si>
    <t>Képzési terület és képzési ág szerinti modul</t>
  </si>
  <si>
    <t>5.</t>
  </si>
  <si>
    <t>GKEJO1GFLF</t>
  </si>
  <si>
    <t xml:space="preserve">Államigazgatási és jogi ismeretek </t>
  </si>
  <si>
    <t>elearning</t>
  </si>
  <si>
    <t>v</t>
  </si>
  <si>
    <t>6.</t>
  </si>
  <si>
    <t>GIEVG2GFLF</t>
  </si>
  <si>
    <t xml:space="preserve">Vállalkozásgazdaságtan </t>
  </si>
  <si>
    <t>blended</t>
  </si>
  <si>
    <t>7.</t>
  </si>
  <si>
    <t>GMEST2GFLF</t>
  </si>
  <si>
    <t>Statisztika</t>
  </si>
  <si>
    <t>8.</t>
  </si>
  <si>
    <t>GMEMD1GFLF</t>
  </si>
  <si>
    <t>Menedzsment alapjai</t>
  </si>
  <si>
    <t>9.</t>
  </si>
  <si>
    <t>GKXKG1GFLF</t>
  </si>
  <si>
    <t>Közgazdaságtani alapismeretek</t>
  </si>
  <si>
    <t>C</t>
  </si>
  <si>
    <t>C Szakképzési modul</t>
  </si>
  <si>
    <t>C/1 Szakirány szerinti modul</t>
  </si>
  <si>
    <t>10.</t>
  </si>
  <si>
    <t>GUEPK1GFLF</t>
  </si>
  <si>
    <t xml:space="preserve">Piackutatás és adatelemzés </t>
  </si>
  <si>
    <t>11.</t>
  </si>
  <si>
    <t>GKESU1GFLF</t>
  </si>
  <si>
    <t>Startup projektek gazdasági támogatása</t>
  </si>
  <si>
    <t>12.</t>
  </si>
  <si>
    <t>GKEPA1GFLF</t>
  </si>
  <si>
    <t>Pénzügyek alapjai</t>
  </si>
  <si>
    <t>13.</t>
  </si>
  <si>
    <t>GKEVP2GFLF</t>
  </si>
  <si>
    <t>Vállalkozások pénzügyei</t>
  </si>
  <si>
    <t>14.</t>
  </si>
  <si>
    <t>GUEMA1GFLF</t>
  </si>
  <si>
    <t>Marketing alapjai</t>
  </si>
  <si>
    <t>15.</t>
  </si>
  <si>
    <t>GMESA1GFLF</t>
  </si>
  <si>
    <t>Számvitel alapjai</t>
  </si>
  <si>
    <t>16.</t>
  </si>
  <si>
    <t>GKEPM2GFLF</t>
  </si>
  <si>
    <t>Projektmenedzsment</t>
  </si>
  <si>
    <t>17.</t>
  </si>
  <si>
    <t>GUEVV2GFLF</t>
  </si>
  <si>
    <t>Válság- és változásmenedzsment</t>
  </si>
  <si>
    <t>18.</t>
  </si>
  <si>
    <t>GMXHR1GFLF</t>
  </si>
  <si>
    <t>HR menedzsment és vezetési technikák</t>
  </si>
  <si>
    <t>19.</t>
  </si>
  <si>
    <t>GUEFM2GFLF</t>
  </si>
  <si>
    <t xml:space="preserve">Fogyasztói magatartás és szervezeti piacok </t>
  </si>
  <si>
    <t>20-</t>
  </si>
  <si>
    <t>GKEKO1GFLF</t>
  </si>
  <si>
    <t>Környezetgazdaságtan</t>
  </si>
  <si>
    <t>21.</t>
  </si>
  <si>
    <t>GIEDM1GFLF</t>
  </si>
  <si>
    <t>Döntéselmélet és módszertan</t>
  </si>
  <si>
    <t>22.</t>
  </si>
  <si>
    <t>GMXTM1GFLF</t>
  </si>
  <si>
    <t>Termelésmenedzsment</t>
  </si>
  <si>
    <t>23.</t>
  </si>
  <si>
    <t>GUXIM1GFLF</t>
  </si>
  <si>
    <t>Integrált marketingkommunikáció</t>
  </si>
  <si>
    <t>C/2 Gyakorlati félév</t>
  </si>
  <si>
    <t>24.</t>
  </si>
  <si>
    <t>GKGSG2GFLF</t>
  </si>
  <si>
    <t>Szakmai gyakorlat</t>
  </si>
  <si>
    <t>Kritérium tárgyak</t>
  </si>
  <si>
    <t>25.</t>
  </si>
  <si>
    <t>GDIPAT1BNF</t>
  </si>
  <si>
    <t>Patronálás</t>
  </si>
  <si>
    <t>a</t>
  </si>
  <si>
    <t>26.</t>
  </si>
  <si>
    <t>Testnevelés</t>
  </si>
  <si>
    <t>h</t>
  </si>
  <si>
    <t>Összesen</t>
  </si>
  <si>
    <t>aláírás (a)</t>
  </si>
  <si>
    <t>vizsga (v)</t>
  </si>
  <si>
    <t>háromfokozatú (h)</t>
  </si>
  <si>
    <t>Féléviközi teljesítmény (é)</t>
  </si>
  <si>
    <t>Összes követelmény</t>
  </si>
  <si>
    <t>Záróvizsga:</t>
  </si>
  <si>
    <t>e</t>
  </si>
  <si>
    <t>gy</t>
  </si>
  <si>
    <t>Komplex szakmai ismeretek (1)</t>
  </si>
  <si>
    <t>Projektmenedzsment (2)</t>
  </si>
  <si>
    <t>OTTESI1FLF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</si>
</sst>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rgb="FF000000"/>
      </patternFill>
    </fill>
  </fills>
  <borders count="10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8"/>
      </right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ck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thick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ck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ck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thick">
        <color indexed="64"/>
      </left>
      <right style="medium">
        <color indexed="64"/>
      </right>
      <top style="dotted">
        <color indexed="64"/>
      </top>
      <bottom/>
      <diagonal/>
    </border>
  </borders>
  <cellStyleXfs count="1">
    <xf numFmtId="0" fontId="0" fillId="0" borderId="0"/>
  </cellStyleXfs>
  <cellXfs count="245">
    <xf numFmtId="0" fontId="0" fillId="0" borderId="0" xfId="0"/>
    <xf numFmtId="0" fontId="6" fillId="0" borderId="8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70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4" fillId="0" borderId="12" xfId="0" applyFont="1" applyBorder="1"/>
    <xf numFmtId="0" fontId="5" fillId="0" borderId="12" xfId="0" applyFont="1" applyBorder="1" applyAlignment="1">
      <alignment horizontal="center"/>
    </xf>
    <xf numFmtId="0" fontId="5" fillId="0" borderId="12" xfId="0" applyFont="1" applyBorder="1"/>
    <xf numFmtId="0" fontId="4" fillId="0" borderId="12" xfId="0" applyFont="1" applyBorder="1" applyAlignment="1">
      <alignment horizontal="right"/>
    </xf>
    <xf numFmtId="0" fontId="4" fillId="0" borderId="13" xfId="0" applyFont="1" applyBorder="1"/>
    <xf numFmtId="0" fontId="4" fillId="0" borderId="4" xfId="0" applyFont="1" applyBorder="1"/>
    <xf numFmtId="0" fontId="5" fillId="0" borderId="4" xfId="0" applyFont="1" applyBorder="1" applyAlignment="1">
      <alignment horizontal="center"/>
    </xf>
    <xf numFmtId="0" fontId="5" fillId="0" borderId="4" xfId="0" applyFont="1" applyBorder="1"/>
    <xf numFmtId="0" fontId="4" fillId="0" borderId="14" xfId="0" applyFont="1" applyBorder="1" applyAlignment="1">
      <alignment horizontal="right"/>
    </xf>
    <xf numFmtId="0" fontId="4" fillId="0" borderId="18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5" fillId="0" borderId="26" xfId="0" applyFont="1" applyBorder="1"/>
    <xf numFmtId="0" fontId="6" fillId="0" borderId="38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5" fillId="0" borderId="55" xfId="0" applyFont="1" applyBorder="1"/>
    <xf numFmtId="0" fontId="5" fillId="0" borderId="65" xfId="0" applyFont="1" applyBorder="1"/>
    <xf numFmtId="0" fontId="6" fillId="0" borderId="4" xfId="0" applyFont="1" applyBorder="1" applyAlignment="1">
      <alignment horizontal="left"/>
    </xf>
    <xf numFmtId="0" fontId="6" fillId="0" borderId="46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50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51" xfId="0" applyFont="1" applyBorder="1" applyAlignment="1">
      <alignment horizontal="center"/>
    </xf>
    <xf numFmtId="0" fontId="4" fillId="0" borderId="45" xfId="0" applyFont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5" fillId="0" borderId="38" xfId="0" applyFont="1" applyBorder="1"/>
    <xf numFmtId="0" fontId="6" fillId="0" borderId="20" xfId="0" applyFont="1" applyBorder="1"/>
    <xf numFmtId="0" fontId="5" fillId="0" borderId="21" xfId="0" applyFont="1" applyBorder="1" applyAlignment="1">
      <alignment horizontal="center" wrapText="1"/>
    </xf>
    <xf numFmtId="0" fontId="7" fillId="0" borderId="13" xfId="0" applyFont="1" applyBorder="1" applyAlignment="1">
      <alignment horizontal="center"/>
    </xf>
    <xf numFmtId="0" fontId="7" fillId="0" borderId="52" xfId="0" applyFont="1" applyBorder="1" applyAlignment="1">
      <alignment horizontal="center"/>
    </xf>
    <xf numFmtId="0" fontId="7" fillId="0" borderId="45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5" fillId="0" borderId="53" xfId="0" applyFont="1" applyBorder="1" applyAlignment="1">
      <alignment horizontal="center"/>
    </xf>
    <xf numFmtId="0" fontId="5" fillId="0" borderId="54" xfId="0" applyFont="1" applyBorder="1"/>
    <xf numFmtId="0" fontId="5" fillId="0" borderId="56" xfId="0" applyFont="1" applyBorder="1" applyAlignment="1">
      <alignment horizontal="center"/>
    </xf>
    <xf numFmtId="0" fontId="4" fillId="0" borderId="58" xfId="0" applyFont="1" applyBorder="1" applyAlignment="1">
      <alignment horizontal="center"/>
    </xf>
    <xf numFmtId="0" fontId="5" fillId="0" borderId="59" xfId="0" applyFont="1" applyBorder="1" applyAlignment="1">
      <alignment horizontal="center"/>
    </xf>
    <xf numFmtId="0" fontId="4" fillId="0" borderId="54" xfId="0" applyFont="1" applyBorder="1" applyAlignment="1">
      <alignment horizontal="center"/>
    </xf>
    <xf numFmtId="0" fontId="5" fillId="0" borderId="60" xfId="0" applyFont="1" applyBorder="1" applyAlignment="1">
      <alignment horizontal="center"/>
    </xf>
    <xf numFmtId="0" fontId="4" fillId="0" borderId="61" xfId="0" applyFont="1" applyBorder="1" applyAlignment="1">
      <alignment horizontal="center"/>
    </xf>
    <xf numFmtId="0" fontId="5" fillId="0" borderId="62" xfId="0" applyFont="1" applyBorder="1" applyAlignment="1">
      <alignment horizontal="center"/>
    </xf>
    <xf numFmtId="0" fontId="6" fillId="0" borderId="63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37" xfId="0" applyFont="1" applyBorder="1"/>
    <xf numFmtId="0" fontId="5" fillId="0" borderId="27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48" xfId="0" applyFont="1" applyBorder="1" applyAlignment="1">
      <alignment horizontal="center"/>
    </xf>
    <xf numFmtId="0" fontId="4" fillId="0" borderId="64" xfId="0" applyFont="1" applyBorder="1" applyAlignment="1">
      <alignment horizontal="center"/>
    </xf>
    <xf numFmtId="0" fontId="6" fillId="0" borderId="49" xfId="0" applyFont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4" fillId="0" borderId="67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0" fontId="5" fillId="0" borderId="40" xfId="0" applyFont="1" applyBorder="1" applyAlignment="1">
      <alignment horizontal="center"/>
    </xf>
    <xf numFmtId="0" fontId="4" fillId="0" borderId="41" xfId="0" applyFont="1" applyBorder="1" applyAlignment="1">
      <alignment horizontal="center"/>
    </xf>
    <xf numFmtId="0" fontId="4" fillId="0" borderId="42" xfId="0" applyFont="1" applyBorder="1" applyAlignment="1">
      <alignment horizontal="center"/>
    </xf>
    <xf numFmtId="0" fontId="5" fillId="0" borderId="68" xfId="0" applyFont="1" applyBorder="1" applyAlignment="1">
      <alignment horizontal="center"/>
    </xf>
    <xf numFmtId="0" fontId="6" fillId="0" borderId="6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20" xfId="0" applyFont="1" applyBorder="1"/>
    <xf numFmtId="0" fontId="7" fillId="0" borderId="14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5" fillId="0" borderId="74" xfId="0" applyFont="1" applyBorder="1" applyAlignment="1">
      <alignment horizontal="center" vertical="center"/>
    </xf>
    <xf numFmtId="0" fontId="5" fillId="0" borderId="75" xfId="0" applyFont="1" applyBorder="1" applyAlignment="1">
      <alignment horizontal="center" vertical="center"/>
    </xf>
    <xf numFmtId="0" fontId="5" fillId="0" borderId="76" xfId="0" applyFont="1" applyBorder="1" applyAlignment="1">
      <alignment horizontal="center" vertical="center"/>
    </xf>
    <xf numFmtId="0" fontId="6" fillId="0" borderId="77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5" fillId="0" borderId="78" xfId="0" applyFont="1" applyBorder="1" applyAlignment="1">
      <alignment horizontal="center" vertical="center"/>
    </xf>
    <xf numFmtId="0" fontId="5" fillId="0" borderId="80" xfId="0" applyFont="1" applyBorder="1" applyAlignment="1">
      <alignment horizontal="center" vertical="center"/>
    </xf>
    <xf numFmtId="0" fontId="5" fillId="0" borderId="81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/>
    </xf>
    <xf numFmtId="0" fontId="5" fillId="2" borderId="83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4" fillId="2" borderId="85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85" xfId="0" applyFont="1" applyFill="1" applyBorder="1" applyAlignment="1">
      <alignment horizontal="center" vertical="center"/>
    </xf>
    <xf numFmtId="0" fontId="5" fillId="2" borderId="83" xfId="0" applyFont="1" applyFill="1" applyBorder="1" applyAlignment="1">
      <alignment horizontal="center"/>
    </xf>
    <xf numFmtId="0" fontId="5" fillId="2" borderId="30" xfId="0" applyFont="1" applyFill="1" applyBorder="1" applyAlignment="1">
      <alignment horizontal="center"/>
    </xf>
    <xf numFmtId="0" fontId="5" fillId="2" borderId="85" xfId="0" applyFont="1" applyFill="1" applyBorder="1" applyAlignment="1">
      <alignment horizontal="center"/>
    </xf>
    <xf numFmtId="0" fontId="5" fillId="2" borderId="34" xfId="0" applyFont="1" applyFill="1" applyBorder="1" applyAlignment="1">
      <alignment horizontal="center"/>
    </xf>
    <xf numFmtId="0" fontId="4" fillId="2" borderId="86" xfId="0" applyFont="1" applyFill="1" applyBorder="1" applyAlignment="1">
      <alignment horizontal="center" vertical="center"/>
    </xf>
    <xf numFmtId="0" fontId="4" fillId="2" borderId="48" xfId="0" applyFont="1" applyFill="1" applyBorder="1" applyAlignment="1">
      <alignment horizontal="center" vertical="center"/>
    </xf>
    <xf numFmtId="0" fontId="6" fillId="3" borderId="43" xfId="0" applyFont="1" applyFill="1" applyBorder="1" applyAlignment="1">
      <alignment horizontal="center"/>
    </xf>
    <xf numFmtId="0" fontId="6" fillId="3" borderId="16" xfId="0" applyFont="1" applyFill="1" applyBorder="1" applyAlignment="1">
      <alignment horizontal="center"/>
    </xf>
    <xf numFmtId="0" fontId="6" fillId="3" borderId="71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6" fillId="3" borderId="38" xfId="0" applyFont="1" applyFill="1" applyBorder="1" applyAlignment="1">
      <alignment horizontal="center"/>
    </xf>
    <xf numFmtId="0" fontId="6" fillId="3" borderId="21" xfId="0" applyFont="1" applyFill="1" applyBorder="1" applyAlignment="1">
      <alignment horizontal="center"/>
    </xf>
    <xf numFmtId="0" fontId="7" fillId="3" borderId="22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6" fillId="3" borderId="24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/>
    </xf>
    <xf numFmtId="0" fontId="7" fillId="3" borderId="21" xfId="0" applyFont="1" applyFill="1" applyBorder="1" applyAlignment="1">
      <alignment horizontal="center"/>
    </xf>
    <xf numFmtId="0" fontId="4" fillId="3" borderId="22" xfId="0" applyFont="1" applyFill="1" applyBorder="1" applyAlignment="1">
      <alignment horizontal="center"/>
    </xf>
    <xf numFmtId="0" fontId="4" fillId="3" borderId="50" xfId="0" applyFont="1" applyFill="1" applyBorder="1" applyAlignment="1">
      <alignment horizontal="center"/>
    </xf>
    <xf numFmtId="0" fontId="4" fillId="3" borderId="24" xfId="0" applyFont="1" applyFill="1" applyBorder="1" applyAlignment="1">
      <alignment horizontal="center"/>
    </xf>
    <xf numFmtId="0" fontId="4" fillId="3" borderId="51" xfId="0" applyFont="1" applyFill="1" applyBorder="1" applyAlignment="1">
      <alignment horizontal="center"/>
    </xf>
    <xf numFmtId="0" fontId="4" fillId="3" borderId="45" xfId="0" applyFont="1" applyFill="1" applyBorder="1" applyAlignment="1">
      <alignment horizontal="center"/>
    </xf>
    <xf numFmtId="0" fontId="5" fillId="2" borderId="37" xfId="0" applyFont="1" applyFill="1" applyBorder="1"/>
    <xf numFmtId="0" fontId="5" fillId="2" borderId="26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4" fillId="2" borderId="8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6" fillId="0" borderId="28" xfId="0" applyFont="1" applyBorder="1" applyAlignment="1">
      <alignment horizont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 applyAlignment="1">
      <alignment vertical="center" wrapText="1"/>
    </xf>
    <xf numFmtId="0" fontId="4" fillId="2" borderId="28" xfId="0" applyFont="1" applyFill="1" applyBorder="1" applyAlignment="1">
      <alignment horizontal="center" vertical="center"/>
    </xf>
    <xf numFmtId="0" fontId="0" fillId="0" borderId="8" xfId="0" applyBorder="1"/>
    <xf numFmtId="0" fontId="6" fillId="0" borderId="79" xfId="0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/>
    </xf>
    <xf numFmtId="0" fontId="4" fillId="2" borderId="84" xfId="0" applyFont="1" applyFill="1" applyBorder="1" applyAlignment="1">
      <alignment horizontal="center"/>
    </xf>
    <xf numFmtId="0" fontId="5" fillId="2" borderId="26" xfId="0" applyFont="1" applyFill="1" applyBorder="1"/>
    <xf numFmtId="0" fontId="5" fillId="2" borderId="27" xfId="0" applyFont="1" applyFill="1" applyBorder="1" applyAlignment="1">
      <alignment horizontal="center"/>
    </xf>
    <xf numFmtId="0" fontId="4" fillId="2" borderId="28" xfId="0" applyFont="1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4" fillId="2" borderId="37" xfId="0" applyFont="1" applyFill="1" applyBorder="1" applyAlignment="1">
      <alignment horizontal="center"/>
    </xf>
    <xf numFmtId="0" fontId="4" fillId="2" borderId="32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/>
    </xf>
    <xf numFmtId="0" fontId="6" fillId="2" borderId="43" xfId="0" applyFont="1" applyFill="1" applyBorder="1" applyAlignment="1">
      <alignment horizontal="center"/>
    </xf>
    <xf numFmtId="0" fontId="5" fillId="2" borderId="65" xfId="0" applyFont="1" applyFill="1" applyBorder="1"/>
    <xf numFmtId="0" fontId="5" fillId="2" borderId="16" xfId="0" applyFont="1" applyFill="1" applyBorder="1" applyAlignment="1">
      <alignment horizontal="center"/>
    </xf>
    <xf numFmtId="0" fontId="4" fillId="2" borderId="71" xfId="0" applyFont="1" applyFill="1" applyBorder="1" applyAlignment="1">
      <alignment horizontal="center"/>
    </xf>
    <xf numFmtId="0" fontId="4" fillId="2" borderId="87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/>
    </xf>
    <xf numFmtId="0" fontId="4" fillId="2" borderId="67" xfId="0" applyFont="1" applyFill="1" applyBorder="1" applyAlignment="1">
      <alignment horizontal="center"/>
    </xf>
    <xf numFmtId="0" fontId="5" fillId="2" borderId="72" xfId="0" applyFont="1" applyFill="1" applyBorder="1" applyAlignment="1">
      <alignment horizontal="center"/>
    </xf>
    <xf numFmtId="0" fontId="4" fillId="2" borderId="88" xfId="0" applyFont="1" applyFill="1" applyBorder="1" applyAlignment="1">
      <alignment horizontal="center"/>
    </xf>
    <xf numFmtId="0" fontId="5" fillId="2" borderId="31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 wrapText="1"/>
    </xf>
    <xf numFmtId="0" fontId="4" fillId="2" borderId="35" xfId="0" applyFont="1" applyFill="1" applyBorder="1" applyAlignment="1">
      <alignment horizontal="center"/>
    </xf>
    <xf numFmtId="0" fontId="6" fillId="2" borderId="53" xfId="0" applyFont="1" applyFill="1" applyBorder="1" applyAlignment="1">
      <alignment horizontal="center"/>
    </xf>
    <xf numFmtId="0" fontId="5" fillId="2" borderId="55" xfId="0" applyFont="1" applyFill="1" applyBorder="1"/>
    <xf numFmtId="0" fontId="5" fillId="2" borderId="56" xfId="0" applyFont="1" applyFill="1" applyBorder="1" applyAlignment="1">
      <alignment horizontal="center"/>
    </xf>
    <xf numFmtId="0" fontId="4" fillId="2" borderId="57" xfId="0" applyFont="1" applyFill="1" applyBorder="1" applyAlignment="1">
      <alignment horizontal="center"/>
    </xf>
    <xf numFmtId="0" fontId="5" fillId="2" borderId="59" xfId="0" applyFont="1" applyFill="1" applyBorder="1" applyAlignment="1">
      <alignment horizontal="center"/>
    </xf>
    <xf numFmtId="0" fontId="4" fillId="2" borderId="58" xfId="0" applyFont="1" applyFill="1" applyBorder="1" applyAlignment="1">
      <alignment horizontal="center"/>
    </xf>
    <xf numFmtId="0" fontId="5" fillId="2" borderId="60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 wrapText="1"/>
    </xf>
    <xf numFmtId="0" fontId="4" fillId="2" borderId="73" xfId="0" applyFont="1" applyFill="1" applyBorder="1" applyAlignment="1">
      <alignment horizontal="center"/>
    </xf>
    <xf numFmtId="0" fontId="5" fillId="2" borderId="47" xfId="0" applyFont="1" applyFill="1" applyBorder="1"/>
    <xf numFmtId="0" fontId="4" fillId="2" borderId="36" xfId="0" applyFont="1" applyFill="1" applyBorder="1" applyAlignment="1">
      <alignment horizontal="center"/>
    </xf>
    <xf numFmtId="0" fontId="5" fillId="2" borderId="47" xfId="0" applyFont="1" applyFill="1" applyBorder="1" applyAlignment="1">
      <alignment horizontal="left"/>
    </xf>
    <xf numFmtId="0" fontId="0" fillId="2" borderId="0" xfId="0" applyFill="1" applyAlignment="1">
      <alignment horizontal="center"/>
    </xf>
    <xf numFmtId="0" fontId="5" fillId="2" borderId="0" xfId="0" applyFont="1" applyFill="1" applyAlignment="1">
      <alignment horizontal="left"/>
    </xf>
    <xf numFmtId="0" fontId="6" fillId="4" borderId="26" xfId="0" applyFont="1" applyFill="1" applyBorder="1"/>
    <xf numFmtId="0" fontId="6" fillId="4" borderId="55" xfId="0" applyFont="1" applyFill="1" applyBorder="1"/>
    <xf numFmtId="0" fontId="6" fillId="4" borderId="65" xfId="0" applyFont="1" applyFill="1" applyBorder="1"/>
    <xf numFmtId="0" fontId="6" fillId="4" borderId="82" xfId="0" applyFont="1" applyFill="1" applyBorder="1"/>
    <xf numFmtId="0" fontId="6" fillId="4" borderId="25" xfId="0" applyFont="1" applyFill="1" applyBorder="1"/>
    <xf numFmtId="0" fontId="6" fillId="4" borderId="7" xfId="0" applyFont="1" applyFill="1" applyBorder="1"/>
    <xf numFmtId="0" fontId="6" fillId="0" borderId="26" xfId="0" applyFont="1" applyBorder="1"/>
    <xf numFmtId="0" fontId="6" fillId="0" borderId="89" xfId="0" applyFont="1" applyBorder="1"/>
    <xf numFmtId="0" fontId="5" fillId="0" borderId="34" xfId="0" applyFont="1" applyBorder="1" applyAlignment="1">
      <alignment horizontal="center"/>
    </xf>
    <xf numFmtId="0" fontId="4" fillId="0" borderId="73" xfId="0" applyFont="1" applyBorder="1" applyAlignment="1">
      <alignment horizontal="center"/>
    </xf>
    <xf numFmtId="0" fontId="6" fillId="0" borderId="84" xfId="0" applyFont="1" applyBorder="1"/>
    <xf numFmtId="0" fontId="5" fillId="0" borderId="83" xfId="0" applyFont="1" applyBorder="1" applyAlignment="1">
      <alignment horizontal="center"/>
    </xf>
    <xf numFmtId="0" fontId="5" fillId="0" borderId="34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/>
    </xf>
    <xf numFmtId="0" fontId="5" fillId="0" borderId="66" xfId="0" applyFont="1" applyBorder="1" applyAlignment="1">
      <alignment horizontal="center"/>
    </xf>
    <xf numFmtId="0" fontId="5" fillId="0" borderId="90" xfId="0" applyFont="1" applyBorder="1"/>
    <xf numFmtId="0" fontId="5" fillId="0" borderId="91" xfId="0" applyFont="1" applyBorder="1" applyAlignment="1">
      <alignment wrapText="1"/>
    </xf>
    <xf numFmtId="0" fontId="5" fillId="0" borderId="92" xfId="0" applyFont="1" applyBorder="1"/>
    <xf numFmtId="0" fontId="6" fillId="0" borderId="93" xfId="0" applyFont="1" applyBorder="1" applyAlignment="1">
      <alignment vertical="center"/>
    </xf>
    <xf numFmtId="0" fontId="5" fillId="0" borderId="93" xfId="0" applyFont="1" applyBorder="1"/>
    <xf numFmtId="0" fontId="5" fillId="0" borderId="94" xfId="0" applyFont="1" applyBorder="1"/>
    <xf numFmtId="0" fontId="6" fillId="0" borderId="95" xfId="0" applyFont="1" applyBorder="1" applyAlignment="1">
      <alignment vertical="center"/>
    </xf>
    <xf numFmtId="0" fontId="5" fillId="0" borderId="96" xfId="0" applyFont="1" applyBorder="1" applyAlignment="1">
      <alignment vertical="center"/>
    </xf>
    <xf numFmtId="0" fontId="6" fillId="4" borderId="97" xfId="0" applyFont="1" applyFill="1" applyBorder="1"/>
    <xf numFmtId="0" fontId="6" fillId="0" borderId="97" xfId="0" applyFont="1" applyBorder="1"/>
    <xf numFmtId="0" fontId="6" fillId="4" borderId="98" xfId="0" applyFont="1" applyFill="1" applyBorder="1"/>
    <xf numFmtId="0" fontId="6" fillId="0" borderId="97" xfId="0" applyFont="1" applyBorder="1" applyAlignment="1">
      <alignment vertical="center"/>
    </xf>
    <xf numFmtId="0" fontId="5" fillId="0" borderId="7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0" xfId="0" applyFont="1"/>
    <xf numFmtId="0" fontId="5" fillId="0" borderId="8" xfId="0" applyFont="1" applyBorder="1"/>
    <xf numFmtId="0" fontId="5" fillId="0" borderId="9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99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15" xfId="0" applyFont="1" applyBorder="1" applyAlignment="1">
      <alignment horizontal="center" wrapText="1"/>
    </xf>
    <xf numFmtId="0" fontId="5" fillId="0" borderId="100" xfId="0" applyFont="1" applyBorder="1" applyAlignment="1">
      <alignment horizontal="center"/>
    </xf>
    <xf numFmtId="0" fontId="4" fillId="0" borderId="101" xfId="0" applyFont="1" applyBorder="1" applyAlignment="1">
      <alignment horizontal="center"/>
    </xf>
    <xf numFmtId="0" fontId="6" fillId="0" borderId="102" xfId="0" applyFont="1" applyBorder="1" applyAlignment="1">
      <alignment horizontal="center"/>
    </xf>
    <xf numFmtId="0" fontId="7" fillId="0" borderId="20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7" fillId="3" borderId="20" xfId="0" applyFont="1" applyFill="1" applyBorder="1" applyAlignment="1">
      <alignment horizontal="left"/>
    </xf>
    <xf numFmtId="0" fontId="7" fillId="3" borderId="4" xfId="0" applyFont="1" applyFill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5" fillId="0" borderId="10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6" fillId="3" borderId="20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left"/>
    </xf>
    <xf numFmtId="0" fontId="6" fillId="3" borderId="65" xfId="0" applyFont="1" applyFill="1" applyBorder="1" applyAlignment="1">
      <alignment horizontal="left"/>
    </xf>
    <xf numFmtId="0" fontId="6" fillId="3" borderId="12" xfId="0" applyFont="1" applyFill="1" applyBorder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16" xfId="0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U58"/>
  <sheetViews>
    <sheetView tabSelected="1" view="pageBreakPreview" zoomScale="115" zoomScaleNormal="115" zoomScaleSheetLayoutView="115" workbookViewId="0">
      <selection activeCell="H11" sqref="H11"/>
    </sheetView>
  </sheetViews>
  <sheetFormatPr defaultColWidth="9.140625" defaultRowHeight="12.75" x14ac:dyDescent="0.2"/>
  <cols>
    <col min="1" max="1" width="5.5703125" style="133" customWidth="1"/>
    <col min="2" max="2" width="12.7109375" customWidth="1"/>
    <col min="3" max="3" width="43.7109375" customWidth="1"/>
    <col min="4" max="4" width="7.42578125" style="133" customWidth="1"/>
    <col min="5" max="5" width="8" style="78" bestFit="1" customWidth="1"/>
    <col min="6" max="6" width="5.42578125" style="78" bestFit="1" customWidth="1"/>
    <col min="7" max="26" width="3.28515625" customWidth="1"/>
    <col min="27" max="27" width="27.7109375" style="2" customWidth="1"/>
  </cols>
  <sheetData>
    <row r="1" spans="1:27" ht="18" x14ac:dyDescent="0.25">
      <c r="A1" s="231" t="s">
        <v>0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31"/>
      <c r="Q1" s="231"/>
      <c r="R1" s="231"/>
      <c r="S1" s="231"/>
      <c r="T1" s="231"/>
      <c r="U1" s="231"/>
      <c r="V1" s="231"/>
      <c r="W1" s="231"/>
      <c r="X1" s="231"/>
      <c r="Y1" s="231"/>
      <c r="Z1" s="231"/>
      <c r="AA1" s="231"/>
    </row>
    <row r="2" spans="1:27" ht="15" x14ac:dyDescent="0.25">
      <c r="A2" s="232" t="s">
        <v>1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2"/>
    </row>
    <row r="3" spans="1:27" ht="15" customHeight="1" x14ac:dyDescent="0.2">
      <c r="A3" s="233" t="s">
        <v>2</v>
      </c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Y3" s="233"/>
      <c r="Z3" s="233"/>
      <c r="AA3" s="233"/>
    </row>
    <row r="4" spans="1:27" ht="13.5" thickBot="1" x14ac:dyDescent="0.25">
      <c r="A4" s="234" t="s">
        <v>3</v>
      </c>
      <c r="B4" s="234"/>
      <c r="C4" s="234"/>
      <c r="D4" s="234"/>
      <c r="E4" s="234"/>
      <c r="F4" s="234"/>
      <c r="G4" s="234"/>
      <c r="H4" s="234"/>
      <c r="I4" s="234"/>
      <c r="J4" s="234"/>
      <c r="K4" s="234"/>
      <c r="L4" s="234"/>
      <c r="M4" s="234"/>
      <c r="N4" s="234"/>
      <c r="O4" s="234"/>
      <c r="P4" s="234"/>
      <c r="Q4" s="234"/>
      <c r="R4" s="234"/>
      <c r="S4" s="234"/>
      <c r="T4" s="234"/>
      <c r="U4" s="234"/>
      <c r="V4" s="234"/>
      <c r="W4" s="234"/>
      <c r="X4" s="234"/>
      <c r="Y4" s="234"/>
      <c r="Z4" s="234"/>
      <c r="AA4" s="234"/>
    </row>
    <row r="5" spans="1:27" ht="13.5" thickBot="1" x14ac:dyDescent="0.25">
      <c r="A5" s="235"/>
      <c r="B5" s="235" t="s">
        <v>4</v>
      </c>
      <c r="C5" s="237" t="s">
        <v>5</v>
      </c>
      <c r="D5" s="239" t="s">
        <v>6</v>
      </c>
      <c r="E5" s="242" t="s">
        <v>7</v>
      </c>
      <c r="F5" s="243"/>
      <c r="G5" s="244" t="s">
        <v>8</v>
      </c>
      <c r="H5" s="242"/>
      <c r="I5" s="242"/>
      <c r="J5" s="242"/>
      <c r="K5" s="242"/>
      <c r="L5" s="242"/>
      <c r="M5" s="242"/>
      <c r="N5" s="242"/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20" t="s">
        <v>9</v>
      </c>
    </row>
    <row r="6" spans="1:27" ht="13.5" thickBot="1" x14ac:dyDescent="0.25">
      <c r="A6" s="236"/>
      <c r="B6" s="236"/>
      <c r="C6" s="238"/>
      <c r="D6" s="240"/>
      <c r="E6" s="223" t="s">
        <v>10</v>
      </c>
      <c r="F6" s="225" t="s">
        <v>11</v>
      </c>
      <c r="G6" s="5"/>
      <c r="H6" s="5"/>
      <c r="I6" s="6" t="s">
        <v>12</v>
      </c>
      <c r="J6" s="7"/>
      <c r="K6" s="8"/>
      <c r="L6" s="9"/>
      <c r="M6" s="10"/>
      <c r="N6" s="11" t="s">
        <v>13</v>
      </c>
      <c r="O6" s="12"/>
      <c r="P6" s="13"/>
      <c r="Q6" s="5"/>
      <c r="R6" s="5"/>
      <c r="S6" s="6" t="s">
        <v>14</v>
      </c>
      <c r="T6" s="7"/>
      <c r="U6" s="8"/>
      <c r="V6" s="9"/>
      <c r="W6" s="10"/>
      <c r="X6" s="11" t="s">
        <v>15</v>
      </c>
      <c r="Y6" s="12"/>
      <c r="Z6" s="13"/>
      <c r="AA6" s="221"/>
    </row>
    <row r="7" spans="1:27" ht="13.5" thickBot="1" x14ac:dyDescent="0.25">
      <c r="A7" s="236"/>
      <c r="B7" s="236"/>
      <c r="C7" s="238"/>
      <c r="D7" s="241"/>
      <c r="E7" s="224"/>
      <c r="F7" s="226"/>
      <c r="G7" s="14" t="s">
        <v>16</v>
      </c>
      <c r="H7" s="14" t="s">
        <v>17</v>
      </c>
      <c r="I7" s="15" t="s">
        <v>18</v>
      </c>
      <c r="J7" s="15" t="s">
        <v>19</v>
      </c>
      <c r="K7" s="128" t="s">
        <v>20</v>
      </c>
      <c r="L7" s="16" t="s">
        <v>16</v>
      </c>
      <c r="M7" s="14" t="s">
        <v>17</v>
      </c>
      <c r="N7" s="15" t="s">
        <v>18</v>
      </c>
      <c r="O7" s="15" t="s">
        <v>19</v>
      </c>
      <c r="P7" s="127" t="s">
        <v>20</v>
      </c>
      <c r="Q7" s="14" t="s">
        <v>16</v>
      </c>
      <c r="R7" s="14" t="s">
        <v>17</v>
      </c>
      <c r="S7" s="15" t="s">
        <v>18</v>
      </c>
      <c r="T7" s="15" t="s">
        <v>19</v>
      </c>
      <c r="U7" s="128" t="s">
        <v>20</v>
      </c>
      <c r="V7" s="16" t="s">
        <v>16</v>
      </c>
      <c r="W7" s="14" t="s">
        <v>17</v>
      </c>
      <c r="X7" s="15" t="s">
        <v>18</v>
      </c>
      <c r="Y7" s="15" t="s">
        <v>19</v>
      </c>
      <c r="Z7" s="127" t="s">
        <v>20</v>
      </c>
      <c r="AA7" s="222"/>
    </row>
    <row r="8" spans="1:27" ht="15" customHeight="1" thickBot="1" x14ac:dyDescent="0.25">
      <c r="A8" s="114" t="s">
        <v>21</v>
      </c>
      <c r="B8" s="227" t="s">
        <v>22</v>
      </c>
      <c r="C8" s="228"/>
      <c r="D8" s="107"/>
      <c r="E8" s="105">
        <f t="shared" ref="E8:Z8" si="0">SUM(E9:E12)</f>
        <v>50</v>
      </c>
      <c r="F8" s="105">
        <f t="shared" si="0"/>
        <v>12</v>
      </c>
      <c r="G8" s="105">
        <f t="shared" si="0"/>
        <v>5</v>
      </c>
      <c r="H8" s="105">
        <f t="shared" si="0"/>
        <v>10</v>
      </c>
      <c r="I8" s="105">
        <f t="shared" si="0"/>
        <v>10</v>
      </c>
      <c r="J8" s="105">
        <f t="shared" si="0"/>
        <v>0</v>
      </c>
      <c r="K8" s="105">
        <f t="shared" si="0"/>
        <v>6</v>
      </c>
      <c r="L8" s="105">
        <f t="shared" si="0"/>
        <v>0</v>
      </c>
      <c r="M8" s="105">
        <f t="shared" si="0"/>
        <v>10</v>
      </c>
      <c r="N8" s="105">
        <f t="shared" si="0"/>
        <v>0</v>
      </c>
      <c r="O8" s="105">
        <f t="shared" si="0"/>
        <v>0</v>
      </c>
      <c r="P8" s="105">
        <f t="shared" si="0"/>
        <v>3</v>
      </c>
      <c r="Q8" s="105">
        <f t="shared" si="0"/>
        <v>10</v>
      </c>
      <c r="R8" s="105">
        <f t="shared" si="0"/>
        <v>5</v>
      </c>
      <c r="S8" s="105">
        <f t="shared" si="0"/>
        <v>0</v>
      </c>
      <c r="T8" s="105">
        <f t="shared" si="0"/>
        <v>0</v>
      </c>
      <c r="U8" s="105">
        <f t="shared" si="0"/>
        <v>3</v>
      </c>
      <c r="V8" s="105">
        <f t="shared" si="0"/>
        <v>0</v>
      </c>
      <c r="W8" s="105">
        <f t="shared" si="0"/>
        <v>0</v>
      </c>
      <c r="X8" s="105">
        <f t="shared" si="0"/>
        <v>0</v>
      </c>
      <c r="Y8" s="105">
        <f t="shared" si="0"/>
        <v>0</v>
      </c>
      <c r="Z8" s="105">
        <f t="shared" si="0"/>
        <v>0</v>
      </c>
      <c r="AA8" s="105"/>
    </row>
    <row r="9" spans="1:27" s="134" customFormat="1" ht="15" customHeight="1" x14ac:dyDescent="0.2">
      <c r="A9" s="125" t="s">
        <v>12</v>
      </c>
      <c r="B9" s="176" t="s">
        <v>23</v>
      </c>
      <c r="C9" s="142" t="s">
        <v>24</v>
      </c>
      <c r="D9" s="143"/>
      <c r="E9" s="144">
        <f>G9+H9+I9+L9+M9+N9+Q9+R9+S9+V9+W9+X9</f>
        <v>15</v>
      </c>
      <c r="F9" s="140">
        <v>3</v>
      </c>
      <c r="G9" s="97"/>
      <c r="H9" s="97"/>
      <c r="I9" s="97"/>
      <c r="J9" s="97"/>
      <c r="K9" s="140"/>
      <c r="L9" s="158"/>
      <c r="M9" s="97"/>
      <c r="N9" s="97"/>
      <c r="O9" s="97"/>
      <c r="P9" s="140"/>
      <c r="Q9" s="158">
        <v>10</v>
      </c>
      <c r="R9" s="97">
        <v>5</v>
      </c>
      <c r="S9" s="97">
        <v>0</v>
      </c>
      <c r="T9" s="97" t="s">
        <v>25</v>
      </c>
      <c r="U9" s="140">
        <v>3</v>
      </c>
      <c r="V9" s="97"/>
      <c r="W9" s="97"/>
      <c r="X9" s="97"/>
      <c r="Y9" s="97"/>
      <c r="Z9" s="147"/>
      <c r="AA9" s="159"/>
    </row>
    <row r="10" spans="1:27" s="134" customFormat="1" ht="15" customHeight="1" x14ac:dyDescent="0.2">
      <c r="A10" s="125" t="s">
        <v>13</v>
      </c>
      <c r="B10" s="176" t="s">
        <v>26</v>
      </c>
      <c r="C10" s="142" t="s">
        <v>27</v>
      </c>
      <c r="D10" s="143"/>
      <c r="E10" s="144">
        <v>10</v>
      </c>
      <c r="F10" s="140">
        <f t="shared" ref="F10:F11" si="1">K10+P10+U10+Z10</f>
        <v>3</v>
      </c>
      <c r="G10" s="99"/>
      <c r="H10" s="99"/>
      <c r="I10" s="99"/>
      <c r="J10" s="99"/>
      <c r="K10" s="140"/>
      <c r="L10" s="97">
        <v>0</v>
      </c>
      <c r="M10" s="97">
        <v>10</v>
      </c>
      <c r="N10" s="97">
        <v>0</v>
      </c>
      <c r="O10" s="97" t="s">
        <v>25</v>
      </c>
      <c r="P10" s="140">
        <v>3</v>
      </c>
      <c r="Q10" s="158"/>
      <c r="R10" s="97"/>
      <c r="S10" s="97"/>
      <c r="T10" s="97"/>
      <c r="U10" s="140"/>
      <c r="V10" s="97"/>
      <c r="W10" s="97"/>
      <c r="X10" s="97"/>
      <c r="Y10" s="97"/>
      <c r="Z10" s="147"/>
      <c r="AA10" s="148"/>
    </row>
    <row r="11" spans="1:27" s="134" customFormat="1" ht="15" customHeight="1" x14ac:dyDescent="0.2">
      <c r="A11" s="125" t="s">
        <v>14</v>
      </c>
      <c r="B11" s="176" t="s">
        <v>28</v>
      </c>
      <c r="C11" s="142" t="s">
        <v>29</v>
      </c>
      <c r="D11" s="143"/>
      <c r="E11" s="144">
        <f>G11+H11+I11+L11+M11+N11+Q11+R11+S11+V11+W11+X11</f>
        <v>10</v>
      </c>
      <c r="F11" s="140">
        <f t="shared" si="1"/>
        <v>3</v>
      </c>
      <c r="G11" s="97">
        <v>0</v>
      </c>
      <c r="H11" s="97">
        <v>0</v>
      </c>
      <c r="I11" s="97">
        <v>10</v>
      </c>
      <c r="J11" s="97" t="s">
        <v>25</v>
      </c>
      <c r="K11" s="140">
        <v>3</v>
      </c>
      <c r="L11" s="145"/>
      <c r="M11" s="99"/>
      <c r="N11" s="99"/>
      <c r="O11" s="99"/>
      <c r="P11" s="160"/>
      <c r="Q11" s="97"/>
      <c r="R11" s="97"/>
      <c r="S11" s="97"/>
      <c r="T11" s="97"/>
      <c r="U11" s="140"/>
      <c r="V11" s="97"/>
      <c r="W11" s="97"/>
      <c r="X11" s="97"/>
      <c r="Y11" s="97"/>
      <c r="Z11" s="147"/>
      <c r="AA11" s="148"/>
    </row>
    <row r="12" spans="1:27" s="134" customFormat="1" ht="15" customHeight="1" x14ac:dyDescent="0.2">
      <c r="A12" s="125" t="s">
        <v>15</v>
      </c>
      <c r="B12" s="176" t="s">
        <v>30</v>
      </c>
      <c r="C12" s="142" t="s">
        <v>31</v>
      </c>
      <c r="D12" s="143"/>
      <c r="E12" s="144">
        <f>G12+H12+I12+L12+M12+N12+Q12+R12+S12+V12+W12+X12</f>
        <v>15</v>
      </c>
      <c r="F12" s="140">
        <v>3</v>
      </c>
      <c r="G12" s="97">
        <v>5</v>
      </c>
      <c r="H12" s="97">
        <v>10</v>
      </c>
      <c r="I12" s="97">
        <v>0</v>
      </c>
      <c r="J12" s="97" t="s">
        <v>25</v>
      </c>
      <c r="K12" s="140">
        <v>3</v>
      </c>
      <c r="L12" s="97"/>
      <c r="M12" s="97"/>
      <c r="N12" s="97"/>
      <c r="O12" s="97"/>
      <c r="P12" s="140"/>
      <c r="Q12" s="145"/>
      <c r="R12" s="97"/>
      <c r="S12" s="97"/>
      <c r="T12" s="97"/>
      <c r="U12" s="146"/>
      <c r="V12" s="145"/>
      <c r="W12" s="97"/>
      <c r="X12" s="97"/>
      <c r="Y12" s="97"/>
      <c r="Z12" s="147"/>
      <c r="AA12" s="148"/>
    </row>
    <row r="13" spans="1:27" ht="15" customHeight="1" x14ac:dyDescent="0.2">
      <c r="A13" s="106" t="s">
        <v>32</v>
      </c>
      <c r="B13" s="227" t="s">
        <v>33</v>
      </c>
      <c r="C13" s="228"/>
      <c r="D13" s="107"/>
      <c r="E13" s="108">
        <f>SUM(E14:E18)</f>
        <v>95</v>
      </c>
      <c r="F13" s="109">
        <f>SUM(F14:F18)</f>
        <v>21</v>
      </c>
      <c r="G13" s="110">
        <f>SUM(G14:G18)</f>
        <v>30</v>
      </c>
      <c r="H13" s="111">
        <f>SUM(H14:H18)</f>
        <v>25</v>
      </c>
      <c r="I13" s="111">
        <f>SUM(I14:I18)</f>
        <v>0</v>
      </c>
      <c r="J13" s="111"/>
      <c r="K13" s="112">
        <f>SUM(K14:K18)</f>
        <v>13</v>
      </c>
      <c r="L13" s="110">
        <f>SUM(L14:L18)</f>
        <v>20</v>
      </c>
      <c r="M13" s="111">
        <f>SUM(M14:M18)</f>
        <v>10</v>
      </c>
      <c r="N13" s="111">
        <f>SUM(N14:N18)</f>
        <v>10</v>
      </c>
      <c r="O13" s="111"/>
      <c r="P13" s="113">
        <f>SUM(P14:P18)</f>
        <v>8</v>
      </c>
      <c r="Q13" s="111">
        <f>SUM(Q14:Q18)</f>
        <v>0</v>
      </c>
      <c r="R13" s="111">
        <f>SUM(R14:R18)</f>
        <v>0</v>
      </c>
      <c r="S13" s="111">
        <f>SUM(S14:S18)</f>
        <v>0</v>
      </c>
      <c r="T13" s="111"/>
      <c r="U13" s="112">
        <f>SUM(U14:U18)</f>
        <v>0</v>
      </c>
      <c r="V13" s="110">
        <f>SUM(V14:V18)</f>
        <v>0</v>
      </c>
      <c r="W13" s="111">
        <f>SUM(W14:W18)</f>
        <v>0</v>
      </c>
      <c r="X13" s="111">
        <f>SUM(X14:X18)</f>
        <v>0</v>
      </c>
      <c r="Y13" s="111"/>
      <c r="Z13" s="113">
        <f>SUM(Z14:Z18)</f>
        <v>0</v>
      </c>
      <c r="AA13" s="105"/>
    </row>
    <row r="14" spans="1:27" s="134" customFormat="1" ht="15" customHeight="1" x14ac:dyDescent="0.2">
      <c r="A14" s="161" t="s">
        <v>34</v>
      </c>
      <c r="B14" s="177" t="s">
        <v>35</v>
      </c>
      <c r="C14" s="162" t="s">
        <v>36</v>
      </c>
      <c r="D14" s="163" t="s">
        <v>37</v>
      </c>
      <c r="E14" s="164">
        <f t="shared" ref="E14:E18" si="2">G14+H14+I14+L14+M14+N14+Q14+R14+S14+V14+W14+X14</f>
        <v>10</v>
      </c>
      <c r="F14" s="140">
        <f t="shared" ref="F14:F18" si="3">K14+P14+U14+Z14</f>
        <v>3</v>
      </c>
      <c r="G14" s="165">
        <v>10</v>
      </c>
      <c r="H14" s="165"/>
      <c r="I14" s="165">
        <v>0</v>
      </c>
      <c r="J14" s="165" t="s">
        <v>38</v>
      </c>
      <c r="K14" s="166">
        <v>3</v>
      </c>
      <c r="L14" s="167"/>
      <c r="M14" s="165"/>
      <c r="N14" s="165"/>
      <c r="O14" s="165"/>
      <c r="P14" s="166"/>
      <c r="Q14" s="167"/>
      <c r="R14" s="165"/>
      <c r="S14" s="165"/>
      <c r="T14" s="165"/>
      <c r="U14" s="166"/>
      <c r="V14" s="165"/>
      <c r="W14" s="165"/>
      <c r="X14" s="165"/>
      <c r="Y14" s="165"/>
      <c r="Z14" s="147"/>
      <c r="AA14" s="168"/>
    </row>
    <row r="15" spans="1:27" s="134" customFormat="1" ht="15" customHeight="1" x14ac:dyDescent="0.2">
      <c r="A15" s="125" t="s">
        <v>39</v>
      </c>
      <c r="B15" s="176" t="s">
        <v>40</v>
      </c>
      <c r="C15" s="142" t="s">
        <v>41</v>
      </c>
      <c r="D15" s="143" t="s">
        <v>42</v>
      </c>
      <c r="E15" s="144">
        <f t="shared" si="2"/>
        <v>20</v>
      </c>
      <c r="F15" s="140">
        <f t="shared" si="3"/>
        <v>4</v>
      </c>
      <c r="G15" s="97"/>
      <c r="H15" s="97"/>
      <c r="I15" s="97"/>
      <c r="J15" s="97"/>
      <c r="K15" s="140"/>
      <c r="L15" s="145">
        <v>10</v>
      </c>
      <c r="M15" s="184">
        <v>0</v>
      </c>
      <c r="N15" s="184">
        <v>10</v>
      </c>
      <c r="O15" s="99" t="s">
        <v>38</v>
      </c>
      <c r="P15" s="160">
        <v>4</v>
      </c>
      <c r="Q15" s="158"/>
      <c r="R15" s="97"/>
      <c r="S15" s="97"/>
      <c r="T15" s="97"/>
      <c r="U15" s="140"/>
      <c r="V15" s="97"/>
      <c r="W15" s="97"/>
      <c r="X15" s="97"/>
      <c r="Y15" s="97"/>
      <c r="Z15" s="147"/>
      <c r="AA15" s="148"/>
    </row>
    <row r="16" spans="1:27" s="134" customFormat="1" ht="15" customHeight="1" x14ac:dyDescent="0.2">
      <c r="A16" s="125" t="s">
        <v>43</v>
      </c>
      <c r="B16" s="176" t="s">
        <v>44</v>
      </c>
      <c r="C16" s="142" t="s">
        <v>45</v>
      </c>
      <c r="D16" s="143" t="s">
        <v>42</v>
      </c>
      <c r="E16" s="144">
        <f t="shared" si="2"/>
        <v>20</v>
      </c>
      <c r="F16" s="140">
        <f t="shared" si="3"/>
        <v>4</v>
      </c>
      <c r="G16" s="97"/>
      <c r="H16" s="97"/>
      <c r="I16" s="97"/>
      <c r="J16" s="97"/>
      <c r="K16" s="140"/>
      <c r="L16" s="145">
        <v>10</v>
      </c>
      <c r="M16" s="99">
        <v>10</v>
      </c>
      <c r="N16" s="99">
        <v>0</v>
      </c>
      <c r="O16" s="99" t="s">
        <v>25</v>
      </c>
      <c r="P16" s="160">
        <v>4</v>
      </c>
      <c r="Q16" s="97"/>
      <c r="R16" s="97"/>
      <c r="S16" s="97"/>
      <c r="T16" s="97"/>
      <c r="U16" s="140"/>
      <c r="V16" s="97"/>
      <c r="W16" s="97"/>
      <c r="X16" s="97"/>
      <c r="Y16" s="97"/>
      <c r="Z16" s="147"/>
      <c r="AA16" s="169"/>
    </row>
    <row r="17" spans="1:385" s="134" customFormat="1" ht="15" customHeight="1" x14ac:dyDescent="0.2">
      <c r="A17" s="125" t="s">
        <v>46</v>
      </c>
      <c r="B17" s="176" t="s">
        <v>47</v>
      </c>
      <c r="C17" s="142" t="s">
        <v>48</v>
      </c>
      <c r="D17" s="143" t="s">
        <v>42</v>
      </c>
      <c r="E17" s="144">
        <v>20</v>
      </c>
      <c r="F17" s="140">
        <v>5</v>
      </c>
      <c r="G17" s="97">
        <v>10</v>
      </c>
      <c r="H17" s="97">
        <v>10</v>
      </c>
      <c r="I17" s="97">
        <v>0</v>
      </c>
      <c r="J17" s="97" t="s">
        <v>25</v>
      </c>
      <c r="K17" s="140">
        <v>5</v>
      </c>
      <c r="L17" s="97"/>
      <c r="M17" s="97"/>
      <c r="N17" s="97"/>
      <c r="O17" s="97"/>
      <c r="P17" s="97"/>
      <c r="Q17" s="145"/>
      <c r="R17" s="97"/>
      <c r="S17" s="97"/>
      <c r="T17" s="97"/>
      <c r="U17" s="146"/>
      <c r="V17" s="145"/>
      <c r="W17" s="97"/>
      <c r="X17" s="97"/>
      <c r="Y17" s="97"/>
      <c r="Z17" s="147"/>
      <c r="AA17" s="148"/>
    </row>
    <row r="18" spans="1:385" s="134" customFormat="1" ht="15" customHeight="1" x14ac:dyDescent="0.2">
      <c r="A18" s="149" t="s">
        <v>49</v>
      </c>
      <c r="B18" s="178" t="s">
        <v>50</v>
      </c>
      <c r="C18" s="150" t="s">
        <v>51</v>
      </c>
      <c r="D18" s="151"/>
      <c r="E18" s="152">
        <f t="shared" si="2"/>
        <v>25</v>
      </c>
      <c r="F18" s="153">
        <f t="shared" si="3"/>
        <v>5</v>
      </c>
      <c r="G18" s="154">
        <v>10</v>
      </c>
      <c r="H18" s="154">
        <v>15</v>
      </c>
      <c r="I18" s="154">
        <v>0</v>
      </c>
      <c r="J18" s="154" t="s">
        <v>38</v>
      </c>
      <c r="K18" s="155">
        <v>5</v>
      </c>
      <c r="L18" s="156"/>
      <c r="M18" s="154"/>
      <c r="N18" s="154"/>
      <c r="O18" s="154"/>
      <c r="P18" s="155"/>
      <c r="Q18" s="156"/>
      <c r="R18" s="154"/>
      <c r="S18" s="154"/>
      <c r="T18" s="154"/>
      <c r="U18" s="155"/>
      <c r="V18" s="154"/>
      <c r="W18" s="154"/>
      <c r="X18" s="154"/>
      <c r="Y18" s="154"/>
      <c r="Z18" s="157"/>
      <c r="AA18" s="148"/>
    </row>
    <row r="19" spans="1:385" ht="15" customHeight="1" x14ac:dyDescent="0.2">
      <c r="A19" s="102" t="s">
        <v>52</v>
      </c>
      <c r="B19" s="229" t="s">
        <v>53</v>
      </c>
      <c r="C19" s="230"/>
      <c r="D19" s="103"/>
      <c r="E19" s="104">
        <f t="shared" ref="E19:Z19" si="4">E20+E35</f>
        <v>290</v>
      </c>
      <c r="F19" s="104">
        <f t="shared" si="4"/>
        <v>86</v>
      </c>
      <c r="G19" s="104">
        <f t="shared" si="4"/>
        <v>25</v>
      </c>
      <c r="H19" s="104">
        <f t="shared" si="4"/>
        <v>30</v>
      </c>
      <c r="I19" s="104">
        <f t="shared" si="4"/>
        <v>0</v>
      </c>
      <c r="J19" s="104">
        <f t="shared" si="4"/>
        <v>0</v>
      </c>
      <c r="K19" s="104">
        <f t="shared" si="4"/>
        <v>12</v>
      </c>
      <c r="L19" s="104">
        <f t="shared" si="4"/>
        <v>45</v>
      </c>
      <c r="M19" s="104">
        <f t="shared" si="4"/>
        <v>50</v>
      </c>
      <c r="N19" s="104">
        <f t="shared" si="4"/>
        <v>0</v>
      </c>
      <c r="O19" s="104">
        <f t="shared" si="4"/>
        <v>0</v>
      </c>
      <c r="P19" s="104">
        <f t="shared" si="4"/>
        <v>21</v>
      </c>
      <c r="Q19" s="104">
        <f t="shared" si="4"/>
        <v>50</v>
      </c>
      <c r="R19" s="104">
        <f t="shared" si="4"/>
        <v>45</v>
      </c>
      <c r="S19" s="104">
        <f t="shared" si="4"/>
        <v>5</v>
      </c>
      <c r="T19" s="104">
        <f t="shared" si="4"/>
        <v>0</v>
      </c>
      <c r="U19" s="104">
        <f t="shared" si="4"/>
        <v>24</v>
      </c>
      <c r="V19" s="104">
        <f t="shared" si="4"/>
        <v>0</v>
      </c>
      <c r="W19" s="104">
        <f t="shared" si="4"/>
        <v>0</v>
      </c>
      <c r="X19" s="104">
        <f t="shared" si="4"/>
        <v>0</v>
      </c>
      <c r="Y19" s="104">
        <f t="shared" si="4"/>
        <v>0</v>
      </c>
      <c r="Z19" s="104">
        <f t="shared" si="4"/>
        <v>30</v>
      </c>
      <c r="AA19" s="105"/>
    </row>
    <row r="20" spans="1:385" ht="15" customHeight="1" x14ac:dyDescent="0.2">
      <c r="A20" s="22"/>
      <c r="B20" s="27" t="s">
        <v>54</v>
      </c>
      <c r="C20" s="27"/>
      <c r="D20" s="17"/>
      <c r="E20" s="18">
        <f t="shared" ref="E20:Z20" si="5">SUM(E21:E34)</f>
        <v>250</v>
      </c>
      <c r="F20" s="18">
        <f t="shared" si="5"/>
        <v>56</v>
      </c>
      <c r="G20" s="18">
        <f t="shared" si="5"/>
        <v>25</v>
      </c>
      <c r="H20" s="18">
        <f t="shared" si="5"/>
        <v>30</v>
      </c>
      <c r="I20" s="18">
        <f t="shared" si="5"/>
        <v>0</v>
      </c>
      <c r="J20" s="18">
        <f t="shared" si="5"/>
        <v>0</v>
      </c>
      <c r="K20" s="18">
        <f t="shared" si="5"/>
        <v>12</v>
      </c>
      <c r="L20" s="18">
        <f t="shared" si="5"/>
        <v>45</v>
      </c>
      <c r="M20" s="18">
        <f t="shared" si="5"/>
        <v>50</v>
      </c>
      <c r="N20" s="18">
        <f t="shared" si="5"/>
        <v>0</v>
      </c>
      <c r="O20" s="18">
        <f t="shared" si="5"/>
        <v>0</v>
      </c>
      <c r="P20" s="18">
        <f t="shared" si="5"/>
        <v>21</v>
      </c>
      <c r="Q20" s="18">
        <f t="shared" si="5"/>
        <v>50</v>
      </c>
      <c r="R20" s="18">
        <f t="shared" si="5"/>
        <v>45</v>
      </c>
      <c r="S20" s="18">
        <f t="shared" si="5"/>
        <v>5</v>
      </c>
      <c r="T20" s="18">
        <f t="shared" si="5"/>
        <v>0</v>
      </c>
      <c r="U20" s="18">
        <f t="shared" si="5"/>
        <v>24</v>
      </c>
      <c r="V20" s="18">
        <f t="shared" si="5"/>
        <v>0</v>
      </c>
      <c r="W20" s="18">
        <f t="shared" si="5"/>
        <v>0</v>
      </c>
      <c r="X20" s="18">
        <f t="shared" si="5"/>
        <v>0</v>
      </c>
      <c r="Y20" s="18">
        <f t="shared" si="5"/>
        <v>0</v>
      </c>
      <c r="Z20" s="18">
        <f t="shared" si="5"/>
        <v>0</v>
      </c>
      <c r="AA20" s="28"/>
    </row>
    <row r="21" spans="1:385" s="132" customFormat="1" ht="15" customHeight="1" x14ac:dyDescent="0.2">
      <c r="A21" s="125" t="s">
        <v>55</v>
      </c>
      <c r="B21" s="179" t="s">
        <v>56</v>
      </c>
      <c r="C21" s="122" t="s">
        <v>57</v>
      </c>
      <c r="D21" s="163" t="s">
        <v>42</v>
      </c>
      <c r="E21" s="136">
        <f t="shared" ref="E21:E34" si="6">G21+H21+I21+L21+M21+N21+Q21+R21+S21+V21+W21+X21+AA21+AB21+AC21+AF21+AG21+AH21+AK21+AL21+AM21</f>
        <v>20</v>
      </c>
      <c r="F21" s="90">
        <f t="shared" ref="F21:F34" si="7">K21+P21+U21+Z21+AE21+AJ21+AO21</f>
        <v>4</v>
      </c>
      <c r="G21" s="88"/>
      <c r="H21" s="89"/>
      <c r="I21" s="89"/>
      <c r="J21" s="89"/>
      <c r="K21" s="170"/>
      <c r="L21" s="89"/>
      <c r="M21" s="89"/>
      <c r="N21" s="89"/>
      <c r="O21" s="89"/>
      <c r="P21" s="170"/>
      <c r="Q21" s="89">
        <v>10</v>
      </c>
      <c r="R21" s="89">
        <v>10</v>
      </c>
      <c r="S21" s="89">
        <v>0</v>
      </c>
      <c r="T21" s="89" t="s">
        <v>38</v>
      </c>
      <c r="U21" s="170">
        <v>4</v>
      </c>
      <c r="V21" s="94"/>
      <c r="W21" s="94"/>
      <c r="X21" s="94"/>
      <c r="Y21" s="94"/>
      <c r="Z21" s="170"/>
      <c r="AA21" s="148"/>
      <c r="AB21" s="134"/>
      <c r="AC21" s="134"/>
      <c r="AD21" s="134"/>
      <c r="AE21" s="134"/>
      <c r="AF21" s="134"/>
      <c r="AG21" s="134"/>
      <c r="AH21" s="134"/>
      <c r="AI21" s="134"/>
      <c r="AJ21" s="134"/>
      <c r="AK21" s="134"/>
      <c r="AL21" s="134"/>
      <c r="AM21" s="134"/>
      <c r="AN21" s="134"/>
      <c r="AO21" s="134"/>
      <c r="AP21" s="134"/>
      <c r="AQ21" s="134"/>
      <c r="AR21" s="134"/>
      <c r="AS21" s="134"/>
      <c r="AT21" s="134"/>
      <c r="AU21" s="134"/>
      <c r="AV21" s="134"/>
      <c r="AW21" s="134"/>
      <c r="AX21" s="134"/>
      <c r="AY21" s="134"/>
      <c r="AZ21" s="134"/>
      <c r="BA21" s="134"/>
      <c r="BB21" s="134"/>
      <c r="BC21" s="134"/>
      <c r="BD21" s="134"/>
      <c r="BE21" s="134"/>
      <c r="BF21" s="134"/>
      <c r="BG21" s="134"/>
      <c r="BH21" s="134"/>
      <c r="BI21" s="134"/>
      <c r="BJ21" s="134"/>
      <c r="BK21" s="134"/>
      <c r="BL21" s="134"/>
      <c r="BM21" s="134"/>
      <c r="BN21" s="134"/>
      <c r="BO21" s="134"/>
      <c r="BP21" s="134"/>
      <c r="BQ21" s="134"/>
      <c r="BR21" s="134"/>
      <c r="BS21" s="134"/>
      <c r="BT21" s="134"/>
      <c r="BU21" s="134"/>
      <c r="BV21" s="134"/>
      <c r="BW21" s="134"/>
      <c r="BX21" s="134"/>
      <c r="BY21" s="134"/>
      <c r="BZ21" s="134"/>
      <c r="CA21" s="134"/>
      <c r="CB21" s="134"/>
      <c r="CC21" s="134"/>
      <c r="CD21" s="134"/>
      <c r="CE21" s="134"/>
      <c r="CF21" s="134"/>
      <c r="CG21" s="134"/>
      <c r="CH21" s="134"/>
      <c r="CI21" s="134"/>
      <c r="CJ21" s="134"/>
      <c r="CK21" s="134"/>
      <c r="CL21" s="134"/>
      <c r="CM21" s="134"/>
      <c r="CN21" s="134"/>
      <c r="CO21" s="134"/>
      <c r="CP21" s="134"/>
      <c r="CQ21" s="134"/>
      <c r="CR21" s="134"/>
      <c r="CS21" s="134"/>
      <c r="CT21" s="134"/>
      <c r="CU21" s="134"/>
      <c r="CV21" s="134"/>
      <c r="CW21" s="134"/>
      <c r="CX21" s="134"/>
      <c r="CY21" s="134"/>
      <c r="CZ21" s="134"/>
      <c r="DA21" s="134"/>
      <c r="DB21" s="134"/>
      <c r="DC21" s="134"/>
      <c r="DD21" s="134"/>
      <c r="DE21" s="134"/>
      <c r="DF21" s="134"/>
      <c r="DG21" s="134"/>
      <c r="DH21" s="134"/>
      <c r="DI21" s="134"/>
      <c r="DJ21" s="134"/>
      <c r="DK21" s="134"/>
      <c r="DL21" s="134"/>
      <c r="DM21" s="134"/>
      <c r="DN21" s="134"/>
      <c r="DO21" s="134"/>
      <c r="DP21" s="134"/>
      <c r="DQ21" s="134"/>
      <c r="DR21" s="134"/>
      <c r="DS21" s="134"/>
      <c r="DT21" s="134"/>
      <c r="DU21" s="134"/>
      <c r="DV21" s="134"/>
      <c r="DW21" s="134"/>
      <c r="DX21" s="134"/>
      <c r="DY21" s="134"/>
      <c r="DZ21" s="134"/>
      <c r="EA21" s="134"/>
      <c r="EB21" s="134"/>
      <c r="EC21" s="134"/>
      <c r="ED21" s="134"/>
      <c r="EE21" s="134"/>
      <c r="EF21" s="134"/>
      <c r="EG21" s="134"/>
      <c r="EH21" s="134"/>
      <c r="EI21" s="134"/>
      <c r="EJ21" s="134"/>
      <c r="EK21" s="134"/>
      <c r="EL21" s="134"/>
      <c r="EM21" s="134"/>
      <c r="EN21" s="134"/>
      <c r="EO21" s="134"/>
      <c r="EP21" s="134"/>
      <c r="EQ21" s="134"/>
      <c r="ER21" s="134"/>
      <c r="ES21" s="134"/>
      <c r="ET21" s="134"/>
      <c r="EU21" s="134"/>
      <c r="EV21" s="134"/>
      <c r="EW21" s="134"/>
      <c r="EX21" s="134"/>
      <c r="EY21" s="134"/>
      <c r="EZ21" s="134"/>
      <c r="FA21" s="134"/>
      <c r="FB21" s="134"/>
      <c r="FC21" s="134"/>
      <c r="FD21" s="134"/>
      <c r="FE21" s="134"/>
      <c r="FF21" s="134"/>
      <c r="FG21" s="134"/>
      <c r="FH21" s="134"/>
      <c r="FI21" s="134"/>
      <c r="FJ21" s="134"/>
      <c r="FK21" s="134"/>
      <c r="FL21" s="134"/>
      <c r="FM21" s="134"/>
      <c r="FN21" s="134"/>
      <c r="FO21" s="134"/>
      <c r="FP21" s="134"/>
      <c r="FQ21" s="134"/>
      <c r="FR21" s="134"/>
      <c r="FS21" s="134"/>
      <c r="FT21" s="134"/>
      <c r="FU21" s="134"/>
      <c r="FV21" s="134"/>
      <c r="FW21" s="134"/>
      <c r="FX21" s="134"/>
      <c r="FY21" s="134"/>
      <c r="FZ21" s="134"/>
      <c r="GA21" s="134"/>
      <c r="GB21" s="134"/>
      <c r="GC21" s="134"/>
      <c r="GD21" s="134"/>
      <c r="GE21" s="134"/>
      <c r="GF21" s="134"/>
      <c r="GG21" s="134"/>
      <c r="GH21" s="134"/>
      <c r="GI21" s="134"/>
      <c r="GJ21" s="134"/>
      <c r="GK21" s="134"/>
      <c r="GL21" s="134"/>
      <c r="GM21" s="134"/>
      <c r="GN21" s="134"/>
      <c r="GO21" s="134"/>
      <c r="GP21" s="134"/>
      <c r="GQ21" s="134"/>
      <c r="GR21" s="134"/>
      <c r="GS21" s="134"/>
      <c r="GT21" s="134"/>
      <c r="GU21" s="134"/>
      <c r="GV21" s="134"/>
      <c r="GW21" s="134"/>
      <c r="GX21" s="134"/>
      <c r="GY21" s="134"/>
      <c r="GZ21" s="134"/>
      <c r="HA21" s="134"/>
      <c r="HB21" s="134"/>
      <c r="HC21" s="134"/>
      <c r="HD21" s="134"/>
      <c r="HE21" s="134"/>
      <c r="HF21" s="134"/>
      <c r="HG21" s="134"/>
      <c r="HH21" s="134"/>
      <c r="HI21" s="134"/>
      <c r="HJ21" s="134"/>
      <c r="HK21" s="134"/>
      <c r="HL21" s="134"/>
      <c r="HM21" s="134"/>
      <c r="HN21" s="134"/>
      <c r="HO21" s="134"/>
      <c r="HP21" s="134"/>
      <c r="HQ21" s="134"/>
      <c r="HR21" s="134"/>
      <c r="HS21" s="134"/>
      <c r="HT21" s="134"/>
      <c r="HU21" s="134"/>
      <c r="HV21" s="134"/>
      <c r="HW21" s="134"/>
      <c r="HX21" s="134"/>
      <c r="HY21" s="134"/>
      <c r="HZ21" s="134"/>
      <c r="IA21" s="134"/>
      <c r="IB21" s="134"/>
      <c r="IC21" s="134"/>
      <c r="ID21" s="134"/>
      <c r="IE21" s="134"/>
      <c r="IF21" s="134"/>
      <c r="IG21" s="134"/>
      <c r="IH21" s="134"/>
      <c r="II21" s="134"/>
      <c r="IJ21" s="134"/>
      <c r="IK21" s="134"/>
      <c r="IL21" s="134"/>
      <c r="IM21" s="134"/>
      <c r="IN21" s="134"/>
      <c r="IO21" s="134"/>
      <c r="IP21" s="134"/>
      <c r="IQ21" s="134"/>
      <c r="IR21" s="134"/>
      <c r="IS21" s="134"/>
      <c r="IT21" s="134"/>
      <c r="IU21" s="134"/>
      <c r="IV21" s="134"/>
      <c r="IW21" s="134"/>
      <c r="IX21" s="134"/>
      <c r="IY21" s="134"/>
      <c r="IZ21" s="134"/>
      <c r="JA21" s="134"/>
      <c r="JB21" s="134"/>
      <c r="JC21" s="134"/>
      <c r="JD21" s="134"/>
      <c r="JE21" s="134"/>
      <c r="JF21" s="134"/>
      <c r="JG21" s="134"/>
      <c r="JH21" s="134"/>
      <c r="JI21" s="134"/>
      <c r="JJ21" s="134"/>
      <c r="JK21" s="134"/>
      <c r="JL21" s="134"/>
      <c r="JM21" s="134"/>
      <c r="JN21" s="134"/>
      <c r="JO21" s="134"/>
      <c r="JP21" s="134"/>
      <c r="JQ21" s="134"/>
      <c r="JR21" s="134"/>
      <c r="JS21" s="134"/>
      <c r="JT21" s="134"/>
      <c r="JU21" s="134"/>
      <c r="JV21" s="134"/>
      <c r="JW21" s="134"/>
      <c r="JX21" s="134"/>
      <c r="JY21" s="134"/>
      <c r="JZ21" s="134"/>
      <c r="KA21" s="134"/>
      <c r="KB21" s="134"/>
      <c r="KC21" s="134"/>
      <c r="KD21" s="134"/>
      <c r="KE21" s="134"/>
      <c r="KF21" s="134"/>
      <c r="KG21" s="134"/>
      <c r="KH21" s="134"/>
      <c r="KI21" s="134"/>
      <c r="KJ21" s="134"/>
      <c r="KK21" s="134"/>
      <c r="KL21" s="134"/>
      <c r="KM21" s="134"/>
      <c r="KN21" s="134"/>
      <c r="KO21" s="134"/>
      <c r="KP21" s="134"/>
      <c r="KQ21" s="134"/>
      <c r="KR21" s="134"/>
      <c r="KS21" s="134"/>
      <c r="KT21" s="134"/>
      <c r="KU21" s="134"/>
      <c r="KV21" s="134"/>
      <c r="KW21" s="134"/>
      <c r="KX21" s="134"/>
      <c r="KY21" s="134"/>
      <c r="KZ21" s="134"/>
      <c r="LA21" s="134"/>
      <c r="LB21" s="134"/>
      <c r="LC21" s="134"/>
      <c r="LD21" s="134"/>
      <c r="LE21" s="134"/>
      <c r="LF21" s="134"/>
      <c r="LG21" s="134"/>
      <c r="LH21" s="134"/>
      <c r="LI21" s="134"/>
      <c r="LJ21" s="134"/>
      <c r="LK21" s="134"/>
      <c r="LL21" s="134"/>
      <c r="LM21" s="134"/>
      <c r="LN21" s="134"/>
      <c r="LO21" s="134"/>
      <c r="LP21" s="134"/>
      <c r="LQ21" s="134"/>
      <c r="LR21" s="134"/>
      <c r="LS21" s="134"/>
      <c r="LT21" s="134"/>
      <c r="LU21" s="134"/>
      <c r="LV21" s="134"/>
      <c r="LW21" s="134"/>
      <c r="LX21" s="134"/>
      <c r="LY21" s="134"/>
      <c r="LZ21" s="134"/>
      <c r="MA21" s="134"/>
      <c r="MB21" s="134"/>
      <c r="MC21" s="134"/>
      <c r="MD21" s="134"/>
      <c r="ME21" s="134"/>
      <c r="MF21" s="134"/>
      <c r="MG21" s="134"/>
      <c r="MH21" s="134"/>
      <c r="MI21" s="134"/>
      <c r="MJ21" s="134"/>
      <c r="MK21" s="134"/>
      <c r="ML21" s="134"/>
      <c r="MM21" s="134"/>
      <c r="MN21" s="134"/>
      <c r="MO21" s="134"/>
      <c r="MP21" s="134"/>
      <c r="MQ21" s="134"/>
      <c r="MR21" s="134"/>
      <c r="MS21" s="134"/>
      <c r="MT21" s="134"/>
      <c r="MU21" s="134"/>
      <c r="MV21" s="134"/>
      <c r="MW21" s="134"/>
      <c r="MX21" s="134"/>
      <c r="MY21" s="134"/>
      <c r="MZ21" s="134"/>
      <c r="NA21" s="134"/>
      <c r="NB21" s="134"/>
      <c r="NC21" s="134"/>
      <c r="ND21" s="134"/>
      <c r="NE21" s="134"/>
      <c r="NF21" s="134"/>
      <c r="NG21" s="134"/>
      <c r="NH21" s="134"/>
      <c r="NI21" s="134"/>
      <c r="NJ21" s="134"/>
      <c r="NK21" s="134"/>
      <c r="NL21" s="134"/>
      <c r="NM21" s="134"/>
      <c r="NN21" s="134"/>
      <c r="NO21" s="134"/>
      <c r="NP21" s="134"/>
      <c r="NQ21" s="134"/>
      <c r="NR21" s="134"/>
      <c r="NS21" s="134"/>
      <c r="NT21" s="134"/>
      <c r="NU21" s="134"/>
    </row>
    <row r="22" spans="1:385" s="134" customFormat="1" ht="15" customHeight="1" x14ac:dyDescent="0.2">
      <c r="A22" s="125" t="s">
        <v>58</v>
      </c>
      <c r="B22" s="180" t="s">
        <v>59</v>
      </c>
      <c r="C22" s="171" t="s">
        <v>60</v>
      </c>
      <c r="D22" s="143" t="s">
        <v>42</v>
      </c>
      <c r="E22" s="172">
        <f t="shared" si="6"/>
        <v>15</v>
      </c>
      <c r="F22" s="141">
        <f t="shared" si="7"/>
        <v>4</v>
      </c>
      <c r="G22" s="98"/>
      <c r="H22" s="99"/>
      <c r="I22" s="99"/>
      <c r="J22" s="99"/>
      <c r="K22" s="170"/>
      <c r="L22" s="99"/>
      <c r="M22" s="99"/>
      <c r="N22" s="99"/>
      <c r="O22" s="99"/>
      <c r="P22" s="170"/>
      <c r="Q22" s="184">
        <v>10</v>
      </c>
      <c r="R22" s="184">
        <v>0</v>
      </c>
      <c r="S22" s="184">
        <v>5</v>
      </c>
      <c r="T22" s="184" t="s">
        <v>25</v>
      </c>
      <c r="U22" s="185">
        <v>4</v>
      </c>
      <c r="V22" s="94"/>
      <c r="W22" s="94"/>
      <c r="X22" s="94"/>
      <c r="Y22" s="94"/>
      <c r="Z22" s="170"/>
      <c r="AA22" s="148"/>
    </row>
    <row r="23" spans="1:385" s="134" customFormat="1" ht="15" customHeight="1" x14ac:dyDescent="0.2">
      <c r="A23" s="125" t="s">
        <v>61</v>
      </c>
      <c r="B23" s="180" t="s">
        <v>62</v>
      </c>
      <c r="C23" s="173" t="s">
        <v>63</v>
      </c>
      <c r="D23" s="143" t="s">
        <v>42</v>
      </c>
      <c r="E23" s="172">
        <f t="shared" si="6"/>
        <v>15</v>
      </c>
      <c r="F23" s="141">
        <f t="shared" si="7"/>
        <v>4</v>
      </c>
      <c r="G23" s="98">
        <v>5</v>
      </c>
      <c r="H23" s="99">
        <v>10</v>
      </c>
      <c r="I23" s="99">
        <v>0</v>
      </c>
      <c r="J23" s="99" t="s">
        <v>25</v>
      </c>
      <c r="K23" s="170">
        <v>4</v>
      </c>
      <c r="L23" s="99"/>
      <c r="M23" s="99"/>
      <c r="N23" s="99"/>
      <c r="O23" s="99"/>
      <c r="P23" s="170"/>
      <c r="Q23" s="98"/>
      <c r="R23" s="99"/>
      <c r="S23" s="99"/>
      <c r="T23" s="99"/>
      <c r="U23" s="170"/>
      <c r="V23" s="94"/>
      <c r="W23" s="94"/>
      <c r="X23" s="94"/>
      <c r="Y23" s="94"/>
      <c r="Z23" s="170"/>
      <c r="AA23" s="148"/>
    </row>
    <row r="24" spans="1:385" s="134" customFormat="1" ht="15" customHeight="1" x14ac:dyDescent="0.2">
      <c r="A24" s="125" t="s">
        <v>64</v>
      </c>
      <c r="B24" s="181" t="s">
        <v>65</v>
      </c>
      <c r="C24" s="173" t="s">
        <v>66</v>
      </c>
      <c r="D24" s="143" t="s">
        <v>42</v>
      </c>
      <c r="E24" s="172">
        <v>20</v>
      </c>
      <c r="F24" s="141">
        <v>4</v>
      </c>
      <c r="G24" s="94"/>
      <c r="H24" s="94"/>
      <c r="I24" s="94"/>
      <c r="J24" s="94"/>
      <c r="K24" s="170"/>
      <c r="L24" s="94">
        <v>10</v>
      </c>
      <c r="M24" s="94">
        <v>10</v>
      </c>
      <c r="N24" s="94">
        <v>0</v>
      </c>
      <c r="O24" s="94" t="s">
        <v>38</v>
      </c>
      <c r="P24" s="170">
        <v>5</v>
      </c>
      <c r="Q24" s="94"/>
      <c r="R24" s="94"/>
      <c r="S24" s="94"/>
      <c r="T24" s="94"/>
      <c r="U24" s="170"/>
      <c r="V24" s="94"/>
      <c r="W24" s="94"/>
      <c r="X24" s="94"/>
      <c r="Y24" s="94"/>
      <c r="Z24" s="170"/>
      <c r="AA24" s="148" t="s">
        <v>63</v>
      </c>
    </row>
    <row r="25" spans="1:385" s="132" customFormat="1" ht="15" customHeight="1" x14ac:dyDescent="0.2">
      <c r="A25" s="125" t="s">
        <v>67</v>
      </c>
      <c r="B25" s="179" t="s">
        <v>68</v>
      </c>
      <c r="C25" s="122" t="s">
        <v>69</v>
      </c>
      <c r="D25" s="143" t="s">
        <v>42</v>
      </c>
      <c r="E25" s="136">
        <f t="shared" si="6"/>
        <v>20</v>
      </c>
      <c r="F25" s="141">
        <f t="shared" si="7"/>
        <v>4</v>
      </c>
      <c r="G25" s="94">
        <v>10</v>
      </c>
      <c r="H25" s="94">
        <v>10</v>
      </c>
      <c r="I25" s="94">
        <v>0</v>
      </c>
      <c r="J25" s="94" t="s">
        <v>38</v>
      </c>
      <c r="K25" s="170">
        <v>4</v>
      </c>
      <c r="L25" s="94"/>
      <c r="M25" s="94"/>
      <c r="N25" s="94"/>
      <c r="O25" s="94"/>
      <c r="P25" s="170"/>
      <c r="Q25" s="94"/>
      <c r="R25" s="94"/>
      <c r="S25" s="94"/>
      <c r="T25" s="94"/>
      <c r="U25" s="170"/>
      <c r="V25" s="94"/>
      <c r="W25" s="94"/>
      <c r="X25" s="94"/>
      <c r="Y25" s="94"/>
      <c r="Z25" s="170"/>
      <c r="AA25" s="148"/>
      <c r="AB25" s="134"/>
      <c r="AC25" s="134"/>
      <c r="AD25" s="134"/>
      <c r="AE25" s="134"/>
      <c r="AF25" s="134"/>
      <c r="AG25" s="134"/>
      <c r="AH25" s="134"/>
      <c r="AI25" s="134"/>
      <c r="AJ25" s="134"/>
      <c r="AK25" s="134"/>
      <c r="AL25" s="134"/>
      <c r="AM25" s="134"/>
      <c r="AN25" s="134"/>
      <c r="AO25" s="134"/>
      <c r="AP25" s="134"/>
      <c r="AQ25" s="134"/>
      <c r="AR25" s="134"/>
      <c r="AS25" s="134"/>
      <c r="AT25" s="134"/>
      <c r="AU25" s="134"/>
      <c r="AV25" s="134"/>
      <c r="AW25" s="134"/>
      <c r="AX25" s="134"/>
      <c r="AY25" s="134"/>
      <c r="AZ25" s="134"/>
      <c r="BA25" s="134"/>
      <c r="BB25" s="134"/>
      <c r="BC25" s="134"/>
      <c r="BD25" s="134"/>
      <c r="BE25" s="134"/>
      <c r="BF25" s="134"/>
      <c r="BG25" s="134"/>
      <c r="BH25" s="134"/>
      <c r="BI25" s="134"/>
      <c r="BJ25" s="134"/>
      <c r="BK25" s="134"/>
      <c r="BL25" s="134"/>
      <c r="BM25" s="134"/>
      <c r="BN25" s="134"/>
      <c r="BO25" s="134"/>
      <c r="BP25" s="134"/>
      <c r="BQ25" s="134"/>
      <c r="BR25" s="134"/>
      <c r="BS25" s="134"/>
      <c r="BT25" s="134"/>
      <c r="BU25" s="134"/>
      <c r="BV25" s="134"/>
      <c r="BW25" s="134"/>
      <c r="BX25" s="134"/>
      <c r="BY25" s="134"/>
      <c r="BZ25" s="134"/>
      <c r="CA25" s="134"/>
      <c r="CB25" s="134"/>
      <c r="CC25" s="134"/>
      <c r="CD25" s="134"/>
      <c r="CE25" s="134"/>
      <c r="CF25" s="134"/>
      <c r="CG25" s="134"/>
      <c r="CH25" s="134"/>
      <c r="CI25" s="134"/>
      <c r="CJ25" s="134"/>
      <c r="CK25" s="134"/>
      <c r="CL25" s="134"/>
      <c r="CM25" s="134"/>
      <c r="CN25" s="134"/>
      <c r="CO25" s="134"/>
      <c r="CP25" s="134"/>
      <c r="CQ25" s="134"/>
      <c r="CR25" s="134"/>
      <c r="CS25" s="134"/>
      <c r="CT25" s="134"/>
      <c r="CU25" s="134"/>
      <c r="CV25" s="134"/>
      <c r="CW25" s="134"/>
      <c r="CX25" s="134"/>
      <c r="CY25" s="134"/>
      <c r="CZ25" s="134"/>
      <c r="DA25" s="134"/>
      <c r="DB25" s="134"/>
      <c r="DC25" s="134"/>
      <c r="DD25" s="134"/>
      <c r="DE25" s="134"/>
      <c r="DF25" s="134"/>
      <c r="DG25" s="134"/>
      <c r="DH25" s="134"/>
      <c r="DI25" s="134"/>
      <c r="DJ25" s="134"/>
      <c r="DK25" s="134"/>
      <c r="DL25" s="134"/>
      <c r="DM25" s="134"/>
      <c r="DN25" s="134"/>
      <c r="DO25" s="134"/>
      <c r="DP25" s="134"/>
      <c r="DQ25" s="134"/>
      <c r="DR25" s="134"/>
      <c r="DS25" s="134"/>
      <c r="DT25" s="134"/>
      <c r="DU25" s="134"/>
      <c r="DV25" s="134"/>
      <c r="DW25" s="134"/>
      <c r="DX25" s="134"/>
      <c r="DY25" s="134"/>
      <c r="DZ25" s="134"/>
      <c r="EA25" s="134"/>
      <c r="EB25" s="134"/>
      <c r="EC25" s="134"/>
      <c r="ED25" s="134"/>
      <c r="EE25" s="134"/>
      <c r="EF25" s="134"/>
      <c r="EG25" s="134"/>
      <c r="EH25" s="134"/>
      <c r="EI25" s="134"/>
      <c r="EJ25" s="134"/>
      <c r="EK25" s="134"/>
      <c r="EL25" s="134"/>
      <c r="EM25" s="134"/>
      <c r="EN25" s="134"/>
      <c r="EO25" s="134"/>
      <c r="EP25" s="134"/>
      <c r="EQ25" s="134"/>
      <c r="ER25" s="134"/>
      <c r="ES25" s="134"/>
      <c r="ET25" s="134"/>
      <c r="EU25" s="134"/>
      <c r="EV25" s="134"/>
      <c r="EW25" s="134"/>
      <c r="EX25" s="134"/>
      <c r="EY25" s="134"/>
      <c r="EZ25" s="134"/>
      <c r="FA25" s="134"/>
      <c r="FB25" s="134"/>
      <c r="FC25" s="134"/>
      <c r="FD25" s="134"/>
      <c r="FE25" s="134"/>
      <c r="FF25" s="134"/>
      <c r="FG25" s="134"/>
      <c r="FH25" s="134"/>
      <c r="FI25" s="134"/>
      <c r="FJ25" s="134"/>
      <c r="FK25" s="134"/>
      <c r="FL25" s="134"/>
      <c r="FM25" s="134"/>
      <c r="FN25" s="134"/>
      <c r="FO25" s="134"/>
      <c r="FP25" s="134"/>
      <c r="FQ25" s="134"/>
      <c r="FR25" s="134"/>
      <c r="FS25" s="134"/>
      <c r="FT25" s="134"/>
      <c r="FU25" s="134"/>
      <c r="FV25" s="134"/>
      <c r="FW25" s="134"/>
      <c r="FX25" s="134"/>
      <c r="FY25" s="134"/>
      <c r="FZ25" s="134"/>
      <c r="GA25" s="134"/>
      <c r="GB25" s="134"/>
      <c r="GC25" s="134"/>
      <c r="GD25" s="134"/>
      <c r="GE25" s="134"/>
      <c r="GF25" s="134"/>
      <c r="GG25" s="134"/>
      <c r="GH25" s="134"/>
      <c r="GI25" s="134"/>
      <c r="GJ25" s="134"/>
      <c r="GK25" s="134"/>
      <c r="GL25" s="134"/>
      <c r="GM25" s="134"/>
      <c r="GN25" s="134"/>
      <c r="GO25" s="134"/>
      <c r="GP25" s="134"/>
      <c r="GQ25" s="134"/>
      <c r="GR25" s="134"/>
      <c r="GS25" s="134"/>
      <c r="GT25" s="134"/>
      <c r="GU25" s="134"/>
      <c r="GV25" s="134"/>
      <c r="GW25" s="134"/>
      <c r="GX25" s="134"/>
      <c r="GY25" s="134"/>
      <c r="GZ25" s="134"/>
      <c r="HA25" s="134"/>
      <c r="HB25" s="134"/>
      <c r="HC25" s="134"/>
      <c r="HD25" s="134"/>
      <c r="HE25" s="134"/>
      <c r="HF25" s="134"/>
      <c r="HG25" s="134"/>
      <c r="HH25" s="134"/>
      <c r="HI25" s="134"/>
      <c r="HJ25" s="134"/>
      <c r="HK25" s="134"/>
      <c r="HL25" s="134"/>
      <c r="HM25" s="134"/>
      <c r="HN25" s="134"/>
      <c r="HO25" s="134"/>
      <c r="HP25" s="134"/>
      <c r="HQ25" s="134"/>
      <c r="HR25" s="134"/>
      <c r="HS25" s="134"/>
      <c r="HT25" s="134"/>
      <c r="HU25" s="134"/>
      <c r="HV25" s="134"/>
      <c r="HW25" s="134"/>
      <c r="HX25" s="134"/>
      <c r="HY25" s="134"/>
      <c r="HZ25" s="134"/>
      <c r="IA25" s="134"/>
      <c r="IB25" s="134"/>
      <c r="IC25" s="134"/>
      <c r="ID25" s="134"/>
      <c r="IE25" s="134"/>
      <c r="IF25" s="134"/>
      <c r="IG25" s="134"/>
      <c r="IH25" s="134"/>
      <c r="II25" s="134"/>
      <c r="IJ25" s="134"/>
      <c r="IK25" s="134"/>
      <c r="IL25" s="134"/>
      <c r="IM25" s="134"/>
      <c r="IN25" s="134"/>
      <c r="IO25" s="134"/>
      <c r="IP25" s="134"/>
      <c r="IQ25" s="134"/>
      <c r="IR25" s="134"/>
      <c r="IS25" s="134"/>
      <c r="IT25" s="134"/>
      <c r="IU25" s="134"/>
      <c r="IV25" s="134"/>
      <c r="IW25" s="134"/>
      <c r="IX25" s="134"/>
      <c r="IY25" s="134"/>
      <c r="IZ25" s="134"/>
      <c r="JA25" s="134"/>
      <c r="JB25" s="134"/>
      <c r="JC25" s="134"/>
      <c r="JD25" s="134"/>
      <c r="JE25" s="134"/>
      <c r="JF25" s="134"/>
      <c r="JG25" s="134"/>
      <c r="JH25" s="134"/>
      <c r="JI25" s="134"/>
      <c r="JJ25" s="134"/>
      <c r="JK25" s="134"/>
      <c r="JL25" s="134"/>
      <c r="JM25" s="134"/>
      <c r="JN25" s="134"/>
      <c r="JO25" s="134"/>
      <c r="JP25" s="134"/>
      <c r="JQ25" s="134"/>
      <c r="JR25" s="134"/>
      <c r="JS25" s="134"/>
      <c r="JT25" s="134"/>
      <c r="JU25" s="134"/>
      <c r="JV25" s="134"/>
      <c r="JW25" s="134"/>
      <c r="JX25" s="134"/>
      <c r="JY25" s="134"/>
      <c r="JZ25" s="134"/>
      <c r="KA25" s="134"/>
      <c r="KB25" s="134"/>
      <c r="KC25" s="134"/>
      <c r="KD25" s="134"/>
      <c r="KE25" s="134"/>
      <c r="KF25" s="134"/>
      <c r="KG25" s="134"/>
      <c r="KH25" s="134"/>
      <c r="KI25" s="134"/>
      <c r="KJ25" s="134"/>
      <c r="KK25" s="134"/>
      <c r="KL25" s="134"/>
      <c r="KM25" s="134"/>
      <c r="KN25" s="134"/>
      <c r="KO25" s="134"/>
      <c r="KP25" s="134"/>
      <c r="KQ25" s="134"/>
      <c r="KR25" s="134"/>
      <c r="KS25" s="134"/>
      <c r="KT25" s="134"/>
      <c r="KU25" s="134"/>
      <c r="KV25" s="134"/>
      <c r="KW25" s="134"/>
      <c r="KX25" s="134"/>
      <c r="KY25" s="134"/>
      <c r="KZ25" s="134"/>
      <c r="LA25" s="134"/>
      <c r="LB25" s="134"/>
      <c r="LC25" s="134"/>
      <c r="LD25" s="134"/>
      <c r="LE25" s="134"/>
      <c r="LF25" s="134"/>
      <c r="LG25" s="134"/>
      <c r="LH25" s="134"/>
      <c r="LI25" s="134"/>
      <c r="LJ25" s="134"/>
      <c r="LK25" s="134"/>
      <c r="LL25" s="134"/>
      <c r="LM25" s="134"/>
      <c r="LN25" s="134"/>
      <c r="LO25" s="134"/>
      <c r="LP25" s="134"/>
      <c r="LQ25" s="134"/>
      <c r="LR25" s="134"/>
      <c r="LS25" s="134"/>
      <c r="LT25" s="134"/>
      <c r="LU25" s="134"/>
      <c r="LV25" s="134"/>
      <c r="LW25" s="134"/>
      <c r="LX25" s="134"/>
      <c r="LY25" s="134"/>
      <c r="LZ25" s="134"/>
      <c r="MA25" s="134"/>
      <c r="MB25" s="134"/>
      <c r="MC25" s="134"/>
      <c r="MD25" s="134"/>
      <c r="ME25" s="134"/>
      <c r="MF25" s="134"/>
      <c r="MG25" s="134"/>
      <c r="MH25" s="134"/>
      <c r="MI25" s="134"/>
      <c r="MJ25" s="134"/>
      <c r="MK25" s="134"/>
      <c r="ML25" s="134"/>
      <c r="MM25" s="134"/>
      <c r="MN25" s="134"/>
      <c r="MO25" s="134"/>
      <c r="MP25" s="134"/>
      <c r="MQ25" s="134"/>
      <c r="MR25" s="134"/>
      <c r="MS25" s="134"/>
      <c r="MT25" s="134"/>
      <c r="MU25" s="134"/>
      <c r="MV25" s="134"/>
      <c r="MW25" s="134"/>
      <c r="MX25" s="134"/>
      <c r="MY25" s="134"/>
      <c r="MZ25" s="134"/>
      <c r="NA25" s="134"/>
      <c r="NB25" s="134"/>
      <c r="NC25" s="134"/>
      <c r="ND25" s="134"/>
      <c r="NE25" s="134"/>
      <c r="NF25" s="134"/>
      <c r="NG25" s="134"/>
      <c r="NH25" s="134"/>
      <c r="NI25" s="134"/>
      <c r="NJ25" s="134"/>
      <c r="NK25" s="134"/>
      <c r="NL25" s="134"/>
      <c r="NM25" s="134"/>
      <c r="NN25" s="134"/>
      <c r="NO25" s="134"/>
      <c r="NP25" s="134"/>
      <c r="NQ25" s="134"/>
      <c r="NR25" s="134"/>
      <c r="NS25" s="134"/>
      <c r="NT25" s="134"/>
      <c r="NU25" s="134"/>
    </row>
    <row r="26" spans="1:385" s="132" customFormat="1" ht="15" customHeight="1" x14ac:dyDescent="0.2">
      <c r="A26" s="125" t="s">
        <v>70</v>
      </c>
      <c r="B26" s="181" t="s">
        <v>71</v>
      </c>
      <c r="C26" s="123" t="s">
        <v>72</v>
      </c>
      <c r="D26" s="143" t="s">
        <v>42</v>
      </c>
      <c r="E26" s="136">
        <f t="shared" si="6"/>
        <v>20</v>
      </c>
      <c r="F26" s="141">
        <f t="shared" si="7"/>
        <v>4</v>
      </c>
      <c r="G26" s="94">
        <v>10</v>
      </c>
      <c r="H26" s="94">
        <v>10</v>
      </c>
      <c r="I26" s="94">
        <v>0</v>
      </c>
      <c r="J26" s="94" t="s">
        <v>38</v>
      </c>
      <c r="K26" s="170">
        <v>4</v>
      </c>
      <c r="L26" s="94"/>
      <c r="M26" s="94"/>
      <c r="N26" s="94"/>
      <c r="O26" s="94"/>
      <c r="P26" s="170"/>
      <c r="Q26" s="88"/>
      <c r="R26" s="89"/>
      <c r="S26" s="89"/>
      <c r="T26" s="89"/>
      <c r="U26" s="170"/>
      <c r="V26" s="94"/>
      <c r="W26" s="94"/>
      <c r="X26" s="94"/>
      <c r="Y26" s="94"/>
      <c r="Z26" s="170"/>
      <c r="AA26" s="148"/>
      <c r="AB26" s="134"/>
      <c r="AC26" s="134"/>
      <c r="AD26" s="134"/>
      <c r="AE26" s="134"/>
      <c r="AF26" s="134"/>
      <c r="AG26" s="134"/>
      <c r="AH26" s="134"/>
      <c r="AI26" s="134"/>
      <c r="AJ26" s="134"/>
      <c r="AK26" s="134"/>
      <c r="AL26" s="134"/>
      <c r="AM26" s="134"/>
      <c r="AN26" s="134"/>
      <c r="AO26" s="134"/>
      <c r="AP26" s="134"/>
      <c r="AQ26" s="134"/>
      <c r="AR26" s="134"/>
      <c r="AS26" s="134"/>
      <c r="AT26" s="134"/>
      <c r="AU26" s="134"/>
      <c r="AV26" s="134"/>
      <c r="AW26" s="134"/>
      <c r="AX26" s="134"/>
      <c r="AY26" s="134"/>
      <c r="AZ26" s="134"/>
      <c r="BA26" s="134"/>
      <c r="BB26" s="134"/>
      <c r="BC26" s="134"/>
      <c r="BD26" s="134"/>
      <c r="BE26" s="134"/>
      <c r="BF26" s="134"/>
      <c r="BG26" s="134"/>
      <c r="BH26" s="134"/>
      <c r="BI26" s="134"/>
      <c r="BJ26" s="134"/>
      <c r="BK26" s="134"/>
      <c r="BL26" s="134"/>
      <c r="BM26" s="134"/>
      <c r="BN26" s="134"/>
      <c r="BO26" s="134"/>
      <c r="BP26" s="134"/>
      <c r="BQ26" s="134"/>
      <c r="BR26" s="134"/>
      <c r="BS26" s="134"/>
      <c r="BT26" s="134"/>
      <c r="BU26" s="134"/>
      <c r="BV26" s="134"/>
      <c r="BW26" s="134"/>
      <c r="BX26" s="134"/>
      <c r="BY26" s="134"/>
      <c r="BZ26" s="134"/>
      <c r="CA26" s="134"/>
      <c r="CB26" s="134"/>
      <c r="CC26" s="134"/>
      <c r="CD26" s="134"/>
      <c r="CE26" s="134"/>
      <c r="CF26" s="134"/>
      <c r="CG26" s="134"/>
      <c r="CH26" s="134"/>
      <c r="CI26" s="134"/>
      <c r="CJ26" s="134"/>
      <c r="CK26" s="134"/>
      <c r="CL26" s="134"/>
      <c r="CM26" s="134"/>
      <c r="CN26" s="134"/>
      <c r="CO26" s="134"/>
      <c r="CP26" s="134"/>
      <c r="CQ26" s="134"/>
      <c r="CR26" s="134"/>
      <c r="CS26" s="134"/>
      <c r="CT26" s="134"/>
      <c r="CU26" s="134"/>
      <c r="CV26" s="134"/>
      <c r="CW26" s="134"/>
      <c r="CX26" s="134"/>
      <c r="CY26" s="134"/>
      <c r="CZ26" s="134"/>
      <c r="DA26" s="134"/>
      <c r="DB26" s="134"/>
      <c r="DC26" s="134"/>
      <c r="DD26" s="134"/>
      <c r="DE26" s="134"/>
      <c r="DF26" s="134"/>
      <c r="DG26" s="134"/>
      <c r="DH26" s="134"/>
      <c r="DI26" s="134"/>
      <c r="DJ26" s="134"/>
      <c r="DK26" s="134"/>
      <c r="DL26" s="134"/>
      <c r="DM26" s="134"/>
      <c r="DN26" s="134"/>
      <c r="DO26" s="134"/>
      <c r="DP26" s="134"/>
      <c r="DQ26" s="134"/>
      <c r="DR26" s="134"/>
      <c r="DS26" s="134"/>
      <c r="DT26" s="134"/>
      <c r="DU26" s="134"/>
      <c r="DV26" s="134"/>
      <c r="DW26" s="134"/>
      <c r="DX26" s="134"/>
      <c r="DY26" s="134"/>
      <c r="DZ26" s="134"/>
      <c r="EA26" s="134"/>
      <c r="EB26" s="134"/>
      <c r="EC26" s="134"/>
      <c r="ED26" s="134"/>
      <c r="EE26" s="134"/>
      <c r="EF26" s="134"/>
      <c r="EG26" s="134"/>
      <c r="EH26" s="134"/>
      <c r="EI26" s="134"/>
      <c r="EJ26" s="134"/>
      <c r="EK26" s="134"/>
      <c r="EL26" s="134"/>
      <c r="EM26" s="134"/>
      <c r="EN26" s="134"/>
      <c r="EO26" s="134"/>
      <c r="EP26" s="134"/>
      <c r="EQ26" s="134"/>
      <c r="ER26" s="134"/>
      <c r="ES26" s="134"/>
      <c r="ET26" s="134"/>
      <c r="EU26" s="134"/>
      <c r="EV26" s="134"/>
      <c r="EW26" s="134"/>
      <c r="EX26" s="134"/>
      <c r="EY26" s="134"/>
      <c r="EZ26" s="134"/>
      <c r="FA26" s="134"/>
      <c r="FB26" s="134"/>
      <c r="FC26" s="134"/>
      <c r="FD26" s="134"/>
      <c r="FE26" s="134"/>
      <c r="FF26" s="134"/>
      <c r="FG26" s="134"/>
      <c r="FH26" s="134"/>
      <c r="FI26" s="134"/>
      <c r="FJ26" s="134"/>
      <c r="FK26" s="134"/>
      <c r="FL26" s="134"/>
      <c r="FM26" s="134"/>
      <c r="FN26" s="134"/>
      <c r="FO26" s="134"/>
      <c r="FP26" s="134"/>
      <c r="FQ26" s="134"/>
      <c r="FR26" s="134"/>
      <c r="FS26" s="134"/>
      <c r="FT26" s="134"/>
      <c r="FU26" s="134"/>
      <c r="FV26" s="134"/>
      <c r="FW26" s="134"/>
      <c r="FX26" s="134"/>
      <c r="FY26" s="134"/>
      <c r="FZ26" s="134"/>
      <c r="GA26" s="134"/>
      <c r="GB26" s="134"/>
      <c r="GC26" s="134"/>
      <c r="GD26" s="134"/>
      <c r="GE26" s="134"/>
      <c r="GF26" s="134"/>
      <c r="GG26" s="134"/>
      <c r="GH26" s="134"/>
      <c r="GI26" s="134"/>
      <c r="GJ26" s="134"/>
      <c r="GK26" s="134"/>
      <c r="GL26" s="134"/>
      <c r="GM26" s="134"/>
      <c r="GN26" s="134"/>
      <c r="GO26" s="134"/>
      <c r="GP26" s="134"/>
      <c r="GQ26" s="134"/>
      <c r="GR26" s="134"/>
      <c r="GS26" s="134"/>
      <c r="GT26" s="134"/>
      <c r="GU26" s="134"/>
      <c r="GV26" s="134"/>
      <c r="GW26" s="134"/>
      <c r="GX26" s="134"/>
      <c r="GY26" s="134"/>
      <c r="GZ26" s="134"/>
      <c r="HA26" s="134"/>
      <c r="HB26" s="134"/>
      <c r="HC26" s="134"/>
      <c r="HD26" s="134"/>
      <c r="HE26" s="134"/>
      <c r="HF26" s="134"/>
      <c r="HG26" s="134"/>
      <c r="HH26" s="134"/>
      <c r="HI26" s="134"/>
      <c r="HJ26" s="134"/>
      <c r="HK26" s="134"/>
      <c r="HL26" s="134"/>
      <c r="HM26" s="134"/>
      <c r="HN26" s="134"/>
      <c r="HO26" s="134"/>
      <c r="HP26" s="134"/>
      <c r="HQ26" s="134"/>
      <c r="HR26" s="134"/>
      <c r="HS26" s="134"/>
      <c r="HT26" s="134"/>
      <c r="HU26" s="134"/>
      <c r="HV26" s="134"/>
      <c r="HW26" s="134"/>
      <c r="HX26" s="134"/>
      <c r="HY26" s="134"/>
      <c r="HZ26" s="134"/>
      <c r="IA26" s="134"/>
      <c r="IB26" s="134"/>
      <c r="IC26" s="134"/>
      <c r="ID26" s="134"/>
      <c r="IE26" s="134"/>
      <c r="IF26" s="134"/>
      <c r="IG26" s="134"/>
      <c r="IH26" s="134"/>
      <c r="II26" s="134"/>
      <c r="IJ26" s="134"/>
      <c r="IK26" s="134"/>
      <c r="IL26" s="134"/>
      <c r="IM26" s="134"/>
      <c r="IN26" s="134"/>
      <c r="IO26" s="134"/>
      <c r="IP26" s="134"/>
      <c r="IQ26" s="134"/>
      <c r="IR26" s="134"/>
      <c r="IS26" s="134"/>
      <c r="IT26" s="134"/>
      <c r="IU26" s="134"/>
      <c r="IV26" s="134"/>
      <c r="IW26" s="134"/>
      <c r="IX26" s="134"/>
      <c r="IY26" s="134"/>
      <c r="IZ26" s="134"/>
      <c r="JA26" s="134"/>
      <c r="JB26" s="134"/>
      <c r="JC26" s="134"/>
      <c r="JD26" s="134"/>
      <c r="JE26" s="134"/>
      <c r="JF26" s="134"/>
      <c r="JG26" s="134"/>
      <c r="JH26" s="134"/>
      <c r="JI26" s="134"/>
      <c r="JJ26" s="134"/>
      <c r="JK26" s="134"/>
      <c r="JL26" s="134"/>
      <c r="JM26" s="134"/>
      <c r="JN26" s="134"/>
      <c r="JO26" s="134"/>
      <c r="JP26" s="134"/>
      <c r="JQ26" s="134"/>
      <c r="JR26" s="134"/>
      <c r="JS26" s="134"/>
      <c r="JT26" s="134"/>
      <c r="JU26" s="134"/>
      <c r="JV26" s="134"/>
      <c r="JW26" s="134"/>
      <c r="JX26" s="134"/>
      <c r="JY26" s="134"/>
      <c r="JZ26" s="134"/>
      <c r="KA26" s="134"/>
      <c r="KB26" s="134"/>
      <c r="KC26" s="134"/>
      <c r="KD26" s="134"/>
      <c r="KE26" s="134"/>
      <c r="KF26" s="134"/>
      <c r="KG26" s="134"/>
      <c r="KH26" s="134"/>
      <c r="KI26" s="134"/>
      <c r="KJ26" s="134"/>
      <c r="KK26" s="134"/>
      <c r="KL26" s="134"/>
      <c r="KM26" s="134"/>
      <c r="KN26" s="134"/>
      <c r="KO26" s="134"/>
      <c r="KP26" s="134"/>
      <c r="KQ26" s="134"/>
      <c r="KR26" s="134"/>
      <c r="KS26" s="134"/>
      <c r="KT26" s="134"/>
      <c r="KU26" s="134"/>
      <c r="KV26" s="134"/>
      <c r="KW26" s="134"/>
      <c r="KX26" s="134"/>
      <c r="KY26" s="134"/>
      <c r="KZ26" s="134"/>
      <c r="LA26" s="134"/>
      <c r="LB26" s="134"/>
      <c r="LC26" s="134"/>
      <c r="LD26" s="134"/>
      <c r="LE26" s="134"/>
      <c r="LF26" s="134"/>
      <c r="LG26" s="134"/>
      <c r="LH26" s="134"/>
      <c r="LI26" s="134"/>
      <c r="LJ26" s="134"/>
      <c r="LK26" s="134"/>
      <c r="LL26" s="134"/>
      <c r="LM26" s="134"/>
      <c r="LN26" s="134"/>
      <c r="LO26" s="134"/>
      <c r="LP26" s="134"/>
      <c r="LQ26" s="134"/>
      <c r="LR26" s="134"/>
      <c r="LS26" s="134"/>
      <c r="LT26" s="134"/>
      <c r="LU26" s="134"/>
      <c r="LV26" s="134"/>
      <c r="LW26" s="134"/>
      <c r="LX26" s="134"/>
      <c r="LY26" s="134"/>
      <c r="LZ26" s="134"/>
      <c r="MA26" s="134"/>
      <c r="MB26" s="134"/>
      <c r="MC26" s="134"/>
      <c r="MD26" s="134"/>
      <c r="ME26" s="134"/>
      <c r="MF26" s="134"/>
      <c r="MG26" s="134"/>
      <c r="MH26" s="134"/>
      <c r="MI26" s="134"/>
      <c r="MJ26" s="134"/>
      <c r="MK26" s="134"/>
      <c r="ML26" s="134"/>
      <c r="MM26" s="134"/>
      <c r="MN26" s="134"/>
      <c r="MO26" s="134"/>
      <c r="MP26" s="134"/>
      <c r="MQ26" s="134"/>
      <c r="MR26" s="134"/>
      <c r="MS26" s="134"/>
      <c r="MT26" s="134"/>
      <c r="MU26" s="134"/>
      <c r="MV26" s="134"/>
      <c r="MW26" s="134"/>
      <c r="MX26" s="134"/>
      <c r="MY26" s="134"/>
      <c r="MZ26" s="134"/>
      <c r="NA26" s="134"/>
      <c r="NB26" s="134"/>
      <c r="NC26" s="134"/>
      <c r="ND26" s="134"/>
      <c r="NE26" s="134"/>
      <c r="NF26" s="134"/>
      <c r="NG26" s="134"/>
      <c r="NH26" s="134"/>
      <c r="NI26" s="134"/>
      <c r="NJ26" s="134"/>
      <c r="NK26" s="134"/>
      <c r="NL26" s="134"/>
      <c r="NM26" s="134"/>
      <c r="NN26" s="134"/>
      <c r="NO26" s="134"/>
      <c r="NP26" s="134"/>
      <c r="NQ26" s="134"/>
      <c r="NR26" s="134"/>
      <c r="NS26" s="134"/>
      <c r="NT26" s="134"/>
      <c r="NU26" s="134"/>
    </row>
    <row r="27" spans="1:385" s="132" customFormat="1" ht="15" customHeight="1" x14ac:dyDescent="0.2">
      <c r="A27" s="91" t="s">
        <v>73</v>
      </c>
      <c r="B27" s="186" t="s">
        <v>74</v>
      </c>
      <c r="C27" s="123" t="s">
        <v>75</v>
      </c>
      <c r="D27" s="143" t="s">
        <v>42</v>
      </c>
      <c r="E27" s="136">
        <f t="shared" si="6"/>
        <v>20</v>
      </c>
      <c r="F27" s="141">
        <f t="shared" si="7"/>
        <v>4</v>
      </c>
      <c r="G27" s="92"/>
      <c r="H27" s="93"/>
      <c r="I27" s="94"/>
      <c r="J27" s="94"/>
      <c r="K27" s="170"/>
      <c r="L27" s="95">
        <v>10</v>
      </c>
      <c r="M27" s="94">
        <v>10</v>
      </c>
      <c r="N27" s="94">
        <v>0</v>
      </c>
      <c r="O27" s="94" t="s">
        <v>25</v>
      </c>
      <c r="P27" s="170">
        <v>4</v>
      </c>
      <c r="Q27" s="95"/>
      <c r="R27" s="94"/>
      <c r="S27" s="94"/>
      <c r="T27" s="94"/>
      <c r="U27" s="170"/>
      <c r="V27" s="94"/>
      <c r="W27" s="94"/>
      <c r="X27" s="94"/>
      <c r="Y27" s="94"/>
      <c r="Z27" s="170"/>
      <c r="AA27" s="148"/>
      <c r="AB27" s="134"/>
      <c r="AC27" s="134"/>
      <c r="AD27" s="134"/>
      <c r="AE27" s="134"/>
      <c r="AF27" s="134"/>
      <c r="AG27" s="134"/>
      <c r="AH27" s="134"/>
      <c r="AI27" s="134"/>
      <c r="AJ27" s="134"/>
      <c r="AK27" s="134"/>
      <c r="AL27" s="134"/>
      <c r="AM27" s="134"/>
      <c r="AN27" s="134"/>
      <c r="AO27" s="134"/>
      <c r="AP27" s="134"/>
      <c r="AQ27" s="134"/>
      <c r="AR27" s="134"/>
      <c r="AS27" s="134"/>
      <c r="AT27" s="134"/>
      <c r="AU27" s="134"/>
      <c r="AV27" s="134"/>
      <c r="AW27" s="134"/>
      <c r="AX27" s="134"/>
      <c r="AY27" s="134"/>
      <c r="AZ27" s="134"/>
      <c r="BA27" s="134"/>
      <c r="BB27" s="134"/>
      <c r="BC27" s="134"/>
      <c r="BD27" s="134"/>
      <c r="BE27" s="134"/>
      <c r="BF27" s="134"/>
      <c r="BG27" s="134"/>
      <c r="BH27" s="134"/>
      <c r="BI27" s="134"/>
      <c r="BJ27" s="134"/>
      <c r="BK27" s="134"/>
      <c r="BL27" s="134"/>
      <c r="BM27" s="134"/>
      <c r="BN27" s="134"/>
      <c r="BO27" s="134"/>
      <c r="BP27" s="134"/>
      <c r="BQ27" s="134"/>
      <c r="BR27" s="134"/>
      <c r="BS27" s="134"/>
      <c r="BT27" s="134"/>
      <c r="BU27" s="134"/>
      <c r="BV27" s="134"/>
      <c r="BW27" s="134"/>
      <c r="BX27" s="134"/>
      <c r="BY27" s="134"/>
      <c r="BZ27" s="134"/>
      <c r="CA27" s="134"/>
      <c r="CB27" s="134"/>
      <c r="CC27" s="134"/>
      <c r="CD27" s="134"/>
      <c r="CE27" s="134"/>
      <c r="CF27" s="134"/>
      <c r="CG27" s="134"/>
      <c r="CH27" s="134"/>
      <c r="CI27" s="134"/>
      <c r="CJ27" s="134"/>
      <c r="CK27" s="134"/>
      <c r="CL27" s="134"/>
      <c r="CM27" s="134"/>
      <c r="CN27" s="134"/>
      <c r="CO27" s="134"/>
      <c r="CP27" s="134"/>
      <c r="CQ27" s="134"/>
      <c r="CR27" s="134"/>
      <c r="CS27" s="134"/>
      <c r="CT27" s="134"/>
      <c r="CU27" s="134"/>
      <c r="CV27" s="134"/>
      <c r="CW27" s="134"/>
      <c r="CX27" s="134"/>
      <c r="CY27" s="134"/>
      <c r="CZ27" s="134"/>
      <c r="DA27" s="134"/>
      <c r="DB27" s="134"/>
      <c r="DC27" s="134"/>
      <c r="DD27" s="134"/>
      <c r="DE27" s="134"/>
      <c r="DF27" s="134"/>
      <c r="DG27" s="134"/>
      <c r="DH27" s="134"/>
      <c r="DI27" s="134"/>
      <c r="DJ27" s="134"/>
      <c r="DK27" s="134"/>
      <c r="DL27" s="134"/>
      <c r="DM27" s="134"/>
      <c r="DN27" s="134"/>
      <c r="DO27" s="134"/>
      <c r="DP27" s="134"/>
      <c r="DQ27" s="134"/>
      <c r="DR27" s="134"/>
      <c r="DS27" s="134"/>
      <c r="DT27" s="134"/>
      <c r="DU27" s="134"/>
      <c r="DV27" s="134"/>
      <c r="DW27" s="134"/>
      <c r="DX27" s="134"/>
      <c r="DY27" s="134"/>
      <c r="DZ27" s="134"/>
      <c r="EA27" s="134"/>
      <c r="EB27" s="134"/>
      <c r="EC27" s="134"/>
      <c r="ED27" s="134"/>
      <c r="EE27" s="134"/>
      <c r="EF27" s="134"/>
      <c r="EG27" s="134"/>
      <c r="EH27" s="134"/>
      <c r="EI27" s="134"/>
      <c r="EJ27" s="134"/>
      <c r="EK27" s="134"/>
      <c r="EL27" s="134"/>
      <c r="EM27" s="134"/>
      <c r="EN27" s="134"/>
      <c r="EO27" s="134"/>
      <c r="EP27" s="134"/>
      <c r="EQ27" s="134"/>
      <c r="ER27" s="134"/>
      <c r="ES27" s="134"/>
      <c r="ET27" s="134"/>
      <c r="EU27" s="134"/>
      <c r="EV27" s="134"/>
      <c r="EW27" s="134"/>
      <c r="EX27" s="134"/>
      <c r="EY27" s="134"/>
      <c r="EZ27" s="134"/>
      <c r="FA27" s="134"/>
      <c r="FB27" s="134"/>
      <c r="FC27" s="134"/>
      <c r="FD27" s="134"/>
      <c r="FE27" s="134"/>
      <c r="FF27" s="134"/>
      <c r="FG27" s="134"/>
      <c r="FH27" s="134"/>
      <c r="FI27" s="134"/>
      <c r="FJ27" s="134"/>
      <c r="FK27" s="134"/>
      <c r="FL27" s="134"/>
      <c r="FM27" s="134"/>
      <c r="FN27" s="134"/>
      <c r="FO27" s="134"/>
      <c r="FP27" s="134"/>
      <c r="FQ27" s="134"/>
      <c r="FR27" s="134"/>
      <c r="FS27" s="134"/>
      <c r="FT27" s="134"/>
      <c r="FU27" s="134"/>
      <c r="FV27" s="134"/>
      <c r="FW27" s="134"/>
      <c r="FX27" s="134"/>
      <c r="FY27" s="134"/>
      <c r="FZ27" s="134"/>
      <c r="GA27" s="134"/>
      <c r="GB27" s="134"/>
      <c r="GC27" s="134"/>
      <c r="GD27" s="134"/>
      <c r="GE27" s="134"/>
      <c r="GF27" s="134"/>
      <c r="GG27" s="134"/>
      <c r="GH27" s="134"/>
      <c r="GI27" s="134"/>
      <c r="GJ27" s="134"/>
      <c r="GK27" s="134"/>
      <c r="GL27" s="134"/>
      <c r="GM27" s="134"/>
      <c r="GN27" s="134"/>
      <c r="GO27" s="134"/>
      <c r="GP27" s="134"/>
      <c r="GQ27" s="134"/>
      <c r="GR27" s="134"/>
      <c r="GS27" s="134"/>
      <c r="GT27" s="134"/>
      <c r="GU27" s="134"/>
      <c r="GV27" s="134"/>
      <c r="GW27" s="134"/>
      <c r="GX27" s="134"/>
      <c r="GY27" s="134"/>
      <c r="GZ27" s="134"/>
      <c r="HA27" s="134"/>
      <c r="HB27" s="134"/>
      <c r="HC27" s="134"/>
      <c r="HD27" s="134"/>
      <c r="HE27" s="134"/>
      <c r="HF27" s="134"/>
      <c r="HG27" s="134"/>
      <c r="HH27" s="134"/>
      <c r="HI27" s="134"/>
      <c r="HJ27" s="134"/>
      <c r="HK27" s="134"/>
      <c r="HL27" s="134"/>
      <c r="HM27" s="134"/>
      <c r="HN27" s="134"/>
      <c r="HO27" s="134"/>
      <c r="HP27" s="134"/>
      <c r="HQ27" s="134"/>
      <c r="HR27" s="134"/>
      <c r="HS27" s="134"/>
      <c r="HT27" s="134"/>
      <c r="HU27" s="134"/>
      <c r="HV27" s="134"/>
      <c r="HW27" s="134"/>
      <c r="HX27" s="134"/>
      <c r="HY27" s="134"/>
      <c r="HZ27" s="134"/>
      <c r="IA27" s="134"/>
      <c r="IB27" s="134"/>
      <c r="IC27" s="134"/>
      <c r="ID27" s="134"/>
      <c r="IE27" s="134"/>
      <c r="IF27" s="134"/>
      <c r="IG27" s="134"/>
      <c r="IH27" s="134"/>
      <c r="II27" s="134"/>
      <c r="IJ27" s="134"/>
      <c r="IK27" s="134"/>
      <c r="IL27" s="134"/>
      <c r="IM27" s="134"/>
      <c r="IN27" s="134"/>
      <c r="IO27" s="134"/>
      <c r="IP27" s="134"/>
      <c r="IQ27" s="134"/>
      <c r="IR27" s="134"/>
      <c r="IS27" s="134"/>
      <c r="IT27" s="134"/>
      <c r="IU27" s="134"/>
      <c r="IV27" s="134"/>
      <c r="IW27" s="134"/>
      <c r="IX27" s="134"/>
      <c r="IY27" s="134"/>
      <c r="IZ27" s="134"/>
      <c r="JA27" s="134"/>
      <c r="JB27" s="134"/>
      <c r="JC27" s="134"/>
      <c r="JD27" s="134"/>
      <c r="JE27" s="134"/>
      <c r="JF27" s="134"/>
      <c r="JG27" s="134"/>
      <c r="JH27" s="134"/>
      <c r="JI27" s="134"/>
      <c r="JJ27" s="134"/>
      <c r="JK27" s="134"/>
      <c r="JL27" s="134"/>
      <c r="JM27" s="134"/>
      <c r="JN27" s="134"/>
      <c r="JO27" s="134"/>
      <c r="JP27" s="134"/>
      <c r="JQ27" s="134"/>
      <c r="JR27" s="134"/>
      <c r="JS27" s="134"/>
      <c r="JT27" s="134"/>
      <c r="JU27" s="134"/>
      <c r="JV27" s="134"/>
      <c r="JW27" s="134"/>
      <c r="JX27" s="134"/>
      <c r="JY27" s="134"/>
      <c r="JZ27" s="134"/>
      <c r="KA27" s="134"/>
      <c r="KB27" s="134"/>
      <c r="KC27" s="134"/>
      <c r="KD27" s="134"/>
      <c r="KE27" s="134"/>
      <c r="KF27" s="134"/>
      <c r="KG27" s="134"/>
      <c r="KH27" s="134"/>
      <c r="KI27" s="134"/>
      <c r="KJ27" s="134"/>
      <c r="KK27" s="134"/>
      <c r="KL27" s="134"/>
      <c r="KM27" s="134"/>
      <c r="KN27" s="134"/>
      <c r="KO27" s="134"/>
      <c r="KP27" s="134"/>
      <c r="KQ27" s="134"/>
      <c r="KR27" s="134"/>
      <c r="KS27" s="134"/>
      <c r="KT27" s="134"/>
      <c r="KU27" s="134"/>
      <c r="KV27" s="134"/>
      <c r="KW27" s="134"/>
      <c r="KX27" s="134"/>
      <c r="KY27" s="134"/>
      <c r="KZ27" s="134"/>
      <c r="LA27" s="134"/>
      <c r="LB27" s="134"/>
      <c r="LC27" s="134"/>
      <c r="LD27" s="134"/>
      <c r="LE27" s="134"/>
      <c r="LF27" s="134"/>
      <c r="LG27" s="134"/>
      <c r="LH27" s="134"/>
      <c r="LI27" s="134"/>
      <c r="LJ27" s="134"/>
      <c r="LK27" s="134"/>
      <c r="LL27" s="134"/>
      <c r="LM27" s="134"/>
      <c r="LN27" s="134"/>
      <c r="LO27" s="134"/>
      <c r="LP27" s="134"/>
      <c r="LQ27" s="134"/>
      <c r="LR27" s="134"/>
      <c r="LS27" s="134"/>
      <c r="LT27" s="134"/>
      <c r="LU27" s="134"/>
      <c r="LV27" s="134"/>
      <c r="LW27" s="134"/>
      <c r="LX27" s="134"/>
      <c r="LY27" s="134"/>
      <c r="LZ27" s="134"/>
      <c r="MA27" s="134"/>
      <c r="MB27" s="134"/>
      <c r="MC27" s="134"/>
      <c r="MD27" s="134"/>
      <c r="ME27" s="134"/>
      <c r="MF27" s="134"/>
      <c r="MG27" s="134"/>
      <c r="MH27" s="134"/>
      <c r="MI27" s="134"/>
      <c r="MJ27" s="134"/>
      <c r="MK27" s="134"/>
      <c r="ML27" s="134"/>
      <c r="MM27" s="134"/>
      <c r="MN27" s="134"/>
      <c r="MO27" s="134"/>
      <c r="MP27" s="134"/>
      <c r="MQ27" s="134"/>
      <c r="MR27" s="134"/>
      <c r="MS27" s="134"/>
      <c r="MT27" s="134"/>
      <c r="MU27" s="134"/>
      <c r="MV27" s="134"/>
      <c r="MW27" s="134"/>
      <c r="MX27" s="134"/>
      <c r="MY27" s="134"/>
      <c r="MZ27" s="134"/>
      <c r="NA27" s="134"/>
      <c r="NB27" s="134"/>
      <c r="NC27" s="134"/>
      <c r="ND27" s="134"/>
      <c r="NE27" s="134"/>
      <c r="NF27" s="134"/>
      <c r="NG27" s="134"/>
      <c r="NH27" s="134"/>
      <c r="NI27" s="134"/>
      <c r="NJ27" s="134"/>
      <c r="NK27" s="134"/>
      <c r="NL27" s="134"/>
      <c r="NM27" s="134"/>
      <c r="NN27" s="134"/>
      <c r="NO27" s="134"/>
      <c r="NP27" s="134"/>
      <c r="NQ27" s="134"/>
      <c r="NR27" s="134"/>
      <c r="NS27" s="134"/>
      <c r="NT27" s="134"/>
      <c r="NU27" s="134"/>
    </row>
    <row r="28" spans="1:385" s="134" customFormat="1" ht="15" customHeight="1" x14ac:dyDescent="0.2">
      <c r="A28" s="91" t="s">
        <v>76</v>
      </c>
      <c r="B28" s="180" t="s">
        <v>77</v>
      </c>
      <c r="C28" s="123" t="s">
        <v>78</v>
      </c>
      <c r="D28" s="143" t="s">
        <v>42</v>
      </c>
      <c r="E28" s="136">
        <f t="shared" si="6"/>
        <v>20</v>
      </c>
      <c r="F28" s="90">
        <f t="shared" si="7"/>
        <v>4</v>
      </c>
      <c r="G28" s="96"/>
      <c r="H28" s="97"/>
      <c r="I28" s="97"/>
      <c r="J28" s="97"/>
      <c r="K28" s="170"/>
      <c r="L28" s="98">
        <v>10</v>
      </c>
      <c r="M28" s="99">
        <v>10</v>
      </c>
      <c r="N28" s="99">
        <v>0</v>
      </c>
      <c r="O28" s="99" t="s">
        <v>25</v>
      </c>
      <c r="P28" s="170">
        <v>4</v>
      </c>
      <c r="Q28" s="98"/>
      <c r="R28" s="94"/>
      <c r="S28" s="94"/>
      <c r="T28" s="94"/>
      <c r="U28" s="170"/>
      <c r="V28" s="94"/>
      <c r="W28" s="94"/>
      <c r="X28" s="94"/>
      <c r="Y28" s="94"/>
      <c r="Z28" s="170"/>
      <c r="AA28" s="148"/>
    </row>
    <row r="29" spans="1:385" s="132" customFormat="1" ht="15" customHeight="1" x14ac:dyDescent="0.2">
      <c r="A29" s="91" t="s">
        <v>79</v>
      </c>
      <c r="B29" s="180" t="s">
        <v>80</v>
      </c>
      <c r="C29" s="123" t="s">
        <v>81</v>
      </c>
      <c r="D29" s="143"/>
      <c r="E29" s="136">
        <f t="shared" si="6"/>
        <v>15</v>
      </c>
      <c r="F29" s="90">
        <f t="shared" si="7"/>
        <v>4</v>
      </c>
      <c r="G29" s="100"/>
      <c r="H29" s="101"/>
      <c r="I29" s="94"/>
      <c r="J29" s="94"/>
      <c r="K29" s="170"/>
      <c r="L29" s="94"/>
      <c r="M29" s="94"/>
      <c r="N29" s="94"/>
      <c r="O29" s="94"/>
      <c r="P29" s="170"/>
      <c r="Q29" s="95">
        <v>5</v>
      </c>
      <c r="R29" s="94">
        <v>10</v>
      </c>
      <c r="S29" s="94">
        <v>0</v>
      </c>
      <c r="T29" s="94" t="s">
        <v>25</v>
      </c>
      <c r="U29" s="170">
        <v>4</v>
      </c>
      <c r="V29" s="94"/>
      <c r="W29" s="94"/>
      <c r="X29" s="94"/>
      <c r="Y29" s="94"/>
      <c r="Z29" s="170"/>
      <c r="AA29" s="148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4"/>
      <c r="DA29" s="134"/>
      <c r="DB29" s="134"/>
      <c r="DC29" s="134"/>
      <c r="DD29" s="134"/>
      <c r="DE29" s="134"/>
      <c r="DF29" s="134"/>
      <c r="DG29" s="134"/>
      <c r="DH29" s="134"/>
      <c r="DI29" s="134"/>
      <c r="DJ29" s="134"/>
      <c r="DK29" s="134"/>
      <c r="DL29" s="134"/>
      <c r="DM29" s="134"/>
      <c r="DN29" s="134"/>
      <c r="DO29" s="134"/>
      <c r="DP29" s="134"/>
      <c r="DQ29" s="134"/>
      <c r="DR29" s="134"/>
      <c r="DS29" s="134"/>
      <c r="DT29" s="134"/>
      <c r="DU29" s="134"/>
      <c r="DV29" s="134"/>
      <c r="DW29" s="134"/>
      <c r="DX29" s="134"/>
      <c r="DY29" s="134"/>
      <c r="DZ29" s="134"/>
      <c r="EA29" s="134"/>
      <c r="EB29" s="134"/>
      <c r="EC29" s="134"/>
      <c r="ED29" s="134"/>
      <c r="EE29" s="134"/>
      <c r="EF29" s="134"/>
      <c r="EG29" s="134"/>
      <c r="EH29" s="134"/>
      <c r="EI29" s="134"/>
      <c r="EJ29" s="134"/>
      <c r="EK29" s="134"/>
      <c r="EL29" s="134"/>
      <c r="EM29" s="134"/>
      <c r="EN29" s="134"/>
      <c r="EO29" s="134"/>
      <c r="EP29" s="134"/>
      <c r="EQ29" s="134"/>
      <c r="ER29" s="134"/>
      <c r="ES29" s="134"/>
      <c r="ET29" s="134"/>
      <c r="EU29" s="134"/>
      <c r="EV29" s="134"/>
      <c r="EW29" s="134"/>
      <c r="EX29" s="134"/>
      <c r="EY29" s="134"/>
      <c r="EZ29" s="134"/>
      <c r="FA29" s="134"/>
      <c r="FB29" s="134"/>
      <c r="FC29" s="134"/>
      <c r="FD29" s="134"/>
      <c r="FE29" s="134"/>
      <c r="FF29" s="134"/>
      <c r="FG29" s="134"/>
      <c r="FH29" s="134"/>
      <c r="FI29" s="134"/>
      <c r="FJ29" s="134"/>
      <c r="FK29" s="134"/>
      <c r="FL29" s="134"/>
      <c r="FM29" s="134"/>
      <c r="FN29" s="134"/>
      <c r="FO29" s="134"/>
      <c r="FP29" s="134"/>
      <c r="FQ29" s="134"/>
      <c r="FR29" s="134"/>
      <c r="FS29" s="134"/>
      <c r="FT29" s="134"/>
      <c r="FU29" s="134"/>
      <c r="FV29" s="134"/>
      <c r="FW29" s="134"/>
      <c r="FX29" s="134"/>
      <c r="FY29" s="134"/>
      <c r="FZ29" s="134"/>
      <c r="GA29" s="134"/>
      <c r="GB29" s="134"/>
      <c r="GC29" s="134"/>
      <c r="GD29" s="134"/>
      <c r="GE29" s="134"/>
      <c r="GF29" s="134"/>
      <c r="GG29" s="134"/>
      <c r="GH29" s="134"/>
      <c r="GI29" s="134"/>
      <c r="GJ29" s="134"/>
      <c r="GK29" s="134"/>
      <c r="GL29" s="134"/>
      <c r="GM29" s="134"/>
      <c r="GN29" s="134"/>
      <c r="GO29" s="134"/>
      <c r="GP29" s="134"/>
      <c r="GQ29" s="134"/>
      <c r="GR29" s="134"/>
      <c r="GS29" s="134"/>
      <c r="GT29" s="134"/>
      <c r="GU29" s="134"/>
      <c r="GV29" s="134"/>
      <c r="GW29" s="134"/>
      <c r="GX29" s="134"/>
      <c r="GY29" s="134"/>
      <c r="GZ29" s="134"/>
      <c r="HA29" s="134"/>
      <c r="HB29" s="134"/>
      <c r="HC29" s="134"/>
      <c r="HD29" s="134"/>
      <c r="HE29" s="134"/>
      <c r="HF29" s="134"/>
      <c r="HG29" s="134"/>
      <c r="HH29" s="134"/>
      <c r="HI29" s="134"/>
      <c r="HJ29" s="134"/>
      <c r="HK29" s="134"/>
      <c r="HL29" s="134"/>
      <c r="HM29" s="134"/>
      <c r="HN29" s="134"/>
      <c r="HO29" s="134"/>
      <c r="HP29" s="134"/>
      <c r="HQ29" s="134"/>
      <c r="HR29" s="134"/>
      <c r="HS29" s="134"/>
      <c r="HT29" s="134"/>
      <c r="HU29" s="134"/>
      <c r="HV29" s="134"/>
      <c r="HW29" s="134"/>
      <c r="HX29" s="134"/>
      <c r="HY29" s="134"/>
      <c r="HZ29" s="134"/>
      <c r="IA29" s="134"/>
      <c r="IB29" s="134"/>
      <c r="IC29" s="134"/>
      <c r="ID29" s="134"/>
      <c r="IE29" s="134"/>
      <c r="IF29" s="134"/>
      <c r="IG29" s="134"/>
      <c r="IH29" s="134"/>
      <c r="II29" s="134"/>
      <c r="IJ29" s="134"/>
      <c r="IK29" s="134"/>
      <c r="IL29" s="134"/>
      <c r="IM29" s="134"/>
      <c r="IN29" s="134"/>
      <c r="IO29" s="134"/>
      <c r="IP29" s="134"/>
      <c r="IQ29" s="134"/>
      <c r="IR29" s="134"/>
      <c r="IS29" s="134"/>
      <c r="IT29" s="134"/>
      <c r="IU29" s="134"/>
      <c r="IV29" s="134"/>
      <c r="IW29" s="134"/>
      <c r="IX29" s="134"/>
      <c r="IY29" s="134"/>
      <c r="IZ29" s="134"/>
      <c r="JA29" s="134"/>
      <c r="JB29" s="134"/>
      <c r="JC29" s="134"/>
      <c r="JD29" s="134"/>
      <c r="JE29" s="134"/>
      <c r="JF29" s="134"/>
      <c r="JG29" s="134"/>
      <c r="JH29" s="134"/>
      <c r="JI29" s="134"/>
      <c r="JJ29" s="134"/>
      <c r="JK29" s="134"/>
      <c r="JL29" s="134"/>
      <c r="JM29" s="134"/>
      <c r="JN29" s="134"/>
      <c r="JO29" s="134"/>
      <c r="JP29" s="134"/>
      <c r="JQ29" s="134"/>
      <c r="JR29" s="134"/>
      <c r="JS29" s="134"/>
      <c r="JT29" s="134"/>
      <c r="JU29" s="134"/>
      <c r="JV29" s="134"/>
      <c r="JW29" s="134"/>
      <c r="JX29" s="134"/>
      <c r="JY29" s="134"/>
      <c r="JZ29" s="134"/>
      <c r="KA29" s="134"/>
      <c r="KB29" s="134"/>
      <c r="KC29" s="134"/>
      <c r="KD29" s="134"/>
      <c r="KE29" s="134"/>
      <c r="KF29" s="134"/>
      <c r="KG29" s="134"/>
      <c r="KH29" s="134"/>
      <c r="KI29" s="134"/>
      <c r="KJ29" s="134"/>
      <c r="KK29" s="134"/>
      <c r="KL29" s="134"/>
      <c r="KM29" s="134"/>
      <c r="KN29" s="134"/>
      <c r="KO29" s="134"/>
      <c r="KP29" s="134"/>
      <c r="KQ29" s="134"/>
      <c r="KR29" s="134"/>
      <c r="KS29" s="134"/>
      <c r="KT29" s="134"/>
      <c r="KU29" s="134"/>
      <c r="KV29" s="134"/>
      <c r="KW29" s="134"/>
      <c r="KX29" s="134"/>
      <c r="KY29" s="134"/>
      <c r="KZ29" s="134"/>
      <c r="LA29" s="134"/>
      <c r="LB29" s="134"/>
      <c r="LC29" s="134"/>
      <c r="LD29" s="134"/>
      <c r="LE29" s="134"/>
      <c r="LF29" s="134"/>
      <c r="LG29" s="134"/>
      <c r="LH29" s="134"/>
      <c r="LI29" s="134"/>
      <c r="LJ29" s="134"/>
      <c r="LK29" s="134"/>
      <c r="LL29" s="134"/>
      <c r="LM29" s="134"/>
      <c r="LN29" s="134"/>
      <c r="LO29" s="134"/>
      <c r="LP29" s="134"/>
      <c r="LQ29" s="134"/>
      <c r="LR29" s="134"/>
      <c r="LS29" s="134"/>
      <c r="LT29" s="134"/>
      <c r="LU29" s="134"/>
      <c r="LV29" s="134"/>
      <c r="LW29" s="134"/>
      <c r="LX29" s="134"/>
      <c r="LY29" s="134"/>
      <c r="LZ29" s="134"/>
      <c r="MA29" s="134"/>
      <c r="MB29" s="134"/>
      <c r="MC29" s="134"/>
      <c r="MD29" s="134"/>
      <c r="ME29" s="134"/>
      <c r="MF29" s="134"/>
      <c r="MG29" s="134"/>
      <c r="MH29" s="134"/>
      <c r="MI29" s="134"/>
      <c r="MJ29" s="134"/>
      <c r="MK29" s="134"/>
      <c r="ML29" s="134"/>
      <c r="MM29" s="134"/>
      <c r="MN29" s="134"/>
      <c r="MO29" s="134"/>
      <c r="MP29" s="134"/>
      <c r="MQ29" s="134"/>
      <c r="MR29" s="134"/>
      <c r="MS29" s="134"/>
      <c r="MT29" s="134"/>
      <c r="MU29" s="134"/>
      <c r="MV29" s="134"/>
      <c r="MW29" s="134"/>
      <c r="MX29" s="134"/>
      <c r="MY29" s="134"/>
      <c r="MZ29" s="134"/>
      <c r="NA29" s="134"/>
      <c r="NB29" s="134"/>
      <c r="NC29" s="134"/>
      <c r="ND29" s="134"/>
      <c r="NE29" s="134"/>
      <c r="NF29" s="134"/>
      <c r="NG29" s="134"/>
      <c r="NH29" s="134"/>
      <c r="NI29" s="134"/>
      <c r="NJ29" s="134"/>
      <c r="NK29" s="134"/>
      <c r="NL29" s="134"/>
      <c r="NM29" s="134"/>
      <c r="NN29" s="134"/>
      <c r="NO29" s="134"/>
      <c r="NP29" s="134"/>
      <c r="NQ29" s="134"/>
      <c r="NR29" s="134"/>
      <c r="NS29" s="134"/>
      <c r="NT29" s="134"/>
      <c r="NU29" s="134"/>
    </row>
    <row r="30" spans="1:385" s="132" customFormat="1" ht="15" customHeight="1" x14ac:dyDescent="0.2">
      <c r="A30" s="91" t="s">
        <v>82</v>
      </c>
      <c r="B30" s="180" t="s">
        <v>83</v>
      </c>
      <c r="C30" s="123" t="s">
        <v>84</v>
      </c>
      <c r="D30" s="143" t="s">
        <v>42</v>
      </c>
      <c r="E30" s="136">
        <f t="shared" si="6"/>
        <v>20</v>
      </c>
      <c r="F30" s="90">
        <f t="shared" si="7"/>
        <v>4</v>
      </c>
      <c r="G30" s="92"/>
      <c r="H30" s="93"/>
      <c r="I30" s="94"/>
      <c r="J30" s="94"/>
      <c r="K30" s="170"/>
      <c r="L30" s="95">
        <v>10</v>
      </c>
      <c r="M30" s="94">
        <v>10</v>
      </c>
      <c r="N30" s="94">
        <v>0</v>
      </c>
      <c r="O30" s="94" t="s">
        <v>38</v>
      </c>
      <c r="P30" s="170">
        <v>4</v>
      </c>
      <c r="Q30" s="95"/>
      <c r="R30" s="94"/>
      <c r="S30" s="94"/>
      <c r="T30" s="94"/>
      <c r="U30" s="170"/>
      <c r="V30" s="94"/>
      <c r="W30" s="94"/>
      <c r="X30" s="94"/>
      <c r="Y30" s="94"/>
      <c r="Z30" s="170"/>
      <c r="AA30" s="148"/>
      <c r="AB30" s="174"/>
      <c r="AC30" s="134"/>
      <c r="AD30" s="134"/>
      <c r="AE30" s="134"/>
      <c r="AF30" s="134"/>
      <c r="AG30" s="134"/>
      <c r="AH30" s="134"/>
      <c r="AI30" s="134"/>
      <c r="AJ30" s="134"/>
      <c r="AK30" s="134"/>
      <c r="AL30" s="134"/>
      <c r="AM30" s="134"/>
      <c r="AN30" s="134"/>
      <c r="AO30" s="134"/>
      <c r="AP30" s="134"/>
      <c r="AQ30" s="134"/>
      <c r="AR30" s="134"/>
      <c r="AS30" s="134"/>
      <c r="AT30" s="134"/>
      <c r="AU30" s="134"/>
      <c r="AV30" s="134"/>
      <c r="AW30" s="134"/>
      <c r="AX30" s="134"/>
      <c r="AY30" s="134"/>
      <c r="AZ30" s="134"/>
      <c r="BA30" s="134"/>
      <c r="BB30" s="134"/>
      <c r="BC30" s="134"/>
      <c r="BD30" s="134"/>
      <c r="BE30" s="134"/>
      <c r="BF30" s="134"/>
      <c r="BG30" s="134"/>
      <c r="BH30" s="134"/>
      <c r="BI30" s="134"/>
      <c r="BJ30" s="134"/>
      <c r="BK30" s="134"/>
      <c r="BL30" s="134"/>
      <c r="BM30" s="134"/>
      <c r="BN30" s="134"/>
      <c r="BO30" s="134"/>
      <c r="BP30" s="134"/>
      <c r="BQ30" s="134"/>
      <c r="BR30" s="134"/>
      <c r="BS30" s="134"/>
      <c r="BT30" s="134"/>
      <c r="BU30" s="134"/>
      <c r="BV30" s="134"/>
      <c r="BW30" s="134"/>
      <c r="BX30" s="134"/>
      <c r="BY30" s="134"/>
      <c r="BZ30" s="134"/>
      <c r="CA30" s="134"/>
      <c r="CB30" s="134"/>
      <c r="CC30" s="134"/>
      <c r="CD30" s="134"/>
      <c r="CE30" s="134"/>
      <c r="CF30" s="134"/>
      <c r="CG30" s="134"/>
      <c r="CH30" s="134"/>
      <c r="CI30" s="134"/>
      <c r="CJ30" s="134"/>
      <c r="CK30" s="134"/>
      <c r="CL30" s="134"/>
      <c r="CM30" s="134"/>
      <c r="CN30" s="134"/>
      <c r="CO30" s="134"/>
      <c r="CP30" s="134"/>
      <c r="CQ30" s="134"/>
      <c r="CR30" s="134"/>
      <c r="CS30" s="134"/>
      <c r="CT30" s="134"/>
      <c r="CU30" s="134"/>
      <c r="CV30" s="134"/>
      <c r="CW30" s="134"/>
      <c r="CX30" s="134"/>
      <c r="CY30" s="134"/>
      <c r="CZ30" s="134"/>
      <c r="DA30" s="134"/>
      <c r="DB30" s="134"/>
      <c r="DC30" s="134"/>
      <c r="DD30" s="134"/>
      <c r="DE30" s="134"/>
      <c r="DF30" s="134"/>
      <c r="DG30" s="134"/>
      <c r="DH30" s="134"/>
      <c r="DI30" s="134"/>
      <c r="DJ30" s="134"/>
      <c r="DK30" s="134"/>
      <c r="DL30" s="134"/>
      <c r="DM30" s="134"/>
      <c r="DN30" s="134"/>
      <c r="DO30" s="134"/>
      <c r="DP30" s="134"/>
      <c r="DQ30" s="134"/>
      <c r="DR30" s="134"/>
      <c r="DS30" s="134"/>
      <c r="DT30" s="134"/>
      <c r="DU30" s="134"/>
      <c r="DV30" s="134"/>
      <c r="DW30" s="134"/>
      <c r="DX30" s="134"/>
      <c r="DY30" s="134"/>
      <c r="DZ30" s="134"/>
      <c r="EA30" s="134"/>
      <c r="EB30" s="134"/>
      <c r="EC30" s="134"/>
      <c r="ED30" s="134"/>
      <c r="EE30" s="134"/>
      <c r="EF30" s="134"/>
      <c r="EG30" s="134"/>
      <c r="EH30" s="134"/>
      <c r="EI30" s="134"/>
      <c r="EJ30" s="134"/>
      <c r="EK30" s="134"/>
      <c r="EL30" s="134"/>
      <c r="EM30" s="134"/>
      <c r="EN30" s="134"/>
      <c r="EO30" s="134"/>
      <c r="EP30" s="134"/>
      <c r="EQ30" s="134"/>
      <c r="ER30" s="134"/>
      <c r="ES30" s="134"/>
      <c r="ET30" s="134"/>
      <c r="EU30" s="134"/>
      <c r="EV30" s="134"/>
      <c r="EW30" s="134"/>
      <c r="EX30" s="134"/>
      <c r="EY30" s="134"/>
      <c r="EZ30" s="134"/>
      <c r="FA30" s="134"/>
      <c r="FB30" s="134"/>
      <c r="FC30" s="134"/>
      <c r="FD30" s="134"/>
      <c r="FE30" s="134"/>
      <c r="FF30" s="134"/>
      <c r="FG30" s="134"/>
      <c r="FH30" s="134"/>
      <c r="FI30" s="134"/>
      <c r="FJ30" s="134"/>
      <c r="FK30" s="134"/>
      <c r="FL30" s="134"/>
      <c r="FM30" s="134"/>
      <c r="FN30" s="134"/>
      <c r="FO30" s="134"/>
      <c r="FP30" s="134"/>
      <c r="FQ30" s="134"/>
      <c r="FR30" s="134"/>
      <c r="FS30" s="134"/>
      <c r="FT30" s="134"/>
      <c r="FU30" s="134"/>
      <c r="FV30" s="134"/>
      <c r="FW30" s="134"/>
      <c r="FX30" s="134"/>
      <c r="FY30" s="134"/>
      <c r="FZ30" s="134"/>
      <c r="GA30" s="134"/>
      <c r="GB30" s="134"/>
      <c r="GC30" s="134"/>
      <c r="GD30" s="134"/>
      <c r="GE30" s="134"/>
      <c r="GF30" s="134"/>
      <c r="GG30" s="134"/>
      <c r="GH30" s="134"/>
      <c r="GI30" s="134"/>
      <c r="GJ30" s="134"/>
      <c r="GK30" s="134"/>
      <c r="GL30" s="134"/>
      <c r="GM30" s="134"/>
      <c r="GN30" s="134"/>
      <c r="GO30" s="134"/>
      <c r="GP30" s="134"/>
      <c r="GQ30" s="134"/>
      <c r="GR30" s="134"/>
      <c r="GS30" s="134"/>
      <c r="GT30" s="134"/>
      <c r="GU30" s="134"/>
      <c r="GV30" s="134"/>
      <c r="GW30" s="134"/>
      <c r="GX30" s="134"/>
      <c r="GY30" s="134"/>
      <c r="GZ30" s="134"/>
      <c r="HA30" s="134"/>
      <c r="HB30" s="134"/>
      <c r="HC30" s="134"/>
      <c r="HD30" s="134"/>
      <c r="HE30" s="134"/>
      <c r="HF30" s="134"/>
      <c r="HG30" s="134"/>
      <c r="HH30" s="134"/>
      <c r="HI30" s="134"/>
      <c r="HJ30" s="134"/>
      <c r="HK30" s="134"/>
      <c r="HL30" s="134"/>
      <c r="HM30" s="134"/>
      <c r="HN30" s="134"/>
      <c r="HO30" s="134"/>
      <c r="HP30" s="134"/>
      <c r="HQ30" s="134"/>
      <c r="HR30" s="134"/>
      <c r="HS30" s="134"/>
      <c r="HT30" s="134"/>
      <c r="HU30" s="134"/>
      <c r="HV30" s="134"/>
      <c r="HW30" s="134"/>
      <c r="HX30" s="134"/>
      <c r="HY30" s="134"/>
      <c r="HZ30" s="134"/>
      <c r="IA30" s="134"/>
      <c r="IB30" s="134"/>
      <c r="IC30" s="134"/>
      <c r="ID30" s="134"/>
      <c r="IE30" s="134"/>
      <c r="IF30" s="134"/>
      <c r="IG30" s="134"/>
      <c r="IH30" s="134"/>
      <c r="II30" s="134"/>
      <c r="IJ30" s="134"/>
      <c r="IK30" s="134"/>
      <c r="IL30" s="134"/>
      <c r="IM30" s="134"/>
      <c r="IN30" s="134"/>
      <c r="IO30" s="134"/>
      <c r="IP30" s="134"/>
      <c r="IQ30" s="134"/>
      <c r="IR30" s="134"/>
      <c r="IS30" s="134"/>
      <c r="IT30" s="134"/>
      <c r="IU30" s="134"/>
      <c r="IV30" s="134"/>
      <c r="IW30" s="134"/>
      <c r="IX30" s="134"/>
      <c r="IY30" s="134"/>
      <c r="IZ30" s="134"/>
      <c r="JA30" s="134"/>
      <c r="JB30" s="134"/>
      <c r="JC30" s="134"/>
      <c r="JD30" s="134"/>
      <c r="JE30" s="134"/>
      <c r="JF30" s="134"/>
      <c r="JG30" s="134"/>
      <c r="JH30" s="134"/>
      <c r="JI30" s="134"/>
      <c r="JJ30" s="134"/>
      <c r="JK30" s="134"/>
      <c r="JL30" s="134"/>
      <c r="JM30" s="134"/>
      <c r="JN30" s="134"/>
      <c r="JO30" s="134"/>
      <c r="JP30" s="134"/>
      <c r="JQ30" s="134"/>
      <c r="JR30" s="134"/>
      <c r="JS30" s="134"/>
      <c r="JT30" s="134"/>
      <c r="JU30" s="134"/>
      <c r="JV30" s="134"/>
      <c r="JW30" s="134"/>
      <c r="JX30" s="134"/>
      <c r="JY30" s="134"/>
      <c r="JZ30" s="134"/>
      <c r="KA30" s="134"/>
      <c r="KB30" s="134"/>
      <c r="KC30" s="134"/>
      <c r="KD30" s="134"/>
      <c r="KE30" s="134"/>
      <c r="KF30" s="134"/>
      <c r="KG30" s="134"/>
      <c r="KH30" s="134"/>
      <c r="KI30" s="134"/>
      <c r="KJ30" s="134"/>
      <c r="KK30" s="134"/>
      <c r="KL30" s="134"/>
      <c r="KM30" s="134"/>
      <c r="KN30" s="134"/>
      <c r="KO30" s="134"/>
      <c r="KP30" s="134"/>
      <c r="KQ30" s="134"/>
      <c r="KR30" s="134"/>
      <c r="KS30" s="134"/>
      <c r="KT30" s="134"/>
      <c r="KU30" s="134"/>
      <c r="KV30" s="134"/>
      <c r="KW30" s="134"/>
      <c r="KX30" s="134"/>
      <c r="KY30" s="134"/>
      <c r="KZ30" s="134"/>
      <c r="LA30" s="134"/>
      <c r="LB30" s="134"/>
      <c r="LC30" s="134"/>
      <c r="LD30" s="134"/>
      <c r="LE30" s="134"/>
      <c r="LF30" s="134"/>
      <c r="LG30" s="134"/>
      <c r="LH30" s="134"/>
      <c r="LI30" s="134"/>
      <c r="LJ30" s="134"/>
      <c r="LK30" s="134"/>
      <c r="LL30" s="134"/>
      <c r="LM30" s="134"/>
      <c r="LN30" s="134"/>
      <c r="LO30" s="134"/>
      <c r="LP30" s="134"/>
      <c r="LQ30" s="134"/>
      <c r="LR30" s="134"/>
      <c r="LS30" s="134"/>
      <c r="LT30" s="134"/>
      <c r="LU30" s="134"/>
      <c r="LV30" s="134"/>
      <c r="LW30" s="134"/>
      <c r="LX30" s="134"/>
      <c r="LY30" s="134"/>
      <c r="LZ30" s="134"/>
      <c r="MA30" s="134"/>
      <c r="MB30" s="134"/>
      <c r="MC30" s="134"/>
      <c r="MD30" s="134"/>
      <c r="ME30" s="134"/>
      <c r="MF30" s="134"/>
      <c r="MG30" s="134"/>
      <c r="MH30" s="134"/>
      <c r="MI30" s="134"/>
      <c r="MJ30" s="134"/>
      <c r="MK30" s="134"/>
      <c r="ML30" s="134"/>
      <c r="MM30" s="134"/>
      <c r="MN30" s="134"/>
      <c r="MO30" s="134"/>
      <c r="MP30" s="134"/>
      <c r="MQ30" s="134"/>
      <c r="MR30" s="134"/>
      <c r="MS30" s="134"/>
      <c r="MT30" s="134"/>
      <c r="MU30" s="134"/>
      <c r="MV30" s="134"/>
      <c r="MW30" s="134"/>
      <c r="MX30" s="134"/>
      <c r="MY30" s="134"/>
      <c r="MZ30" s="134"/>
      <c r="NA30" s="134"/>
      <c r="NB30" s="134"/>
      <c r="NC30" s="134"/>
      <c r="ND30" s="134"/>
      <c r="NE30" s="134"/>
      <c r="NF30" s="134"/>
      <c r="NG30" s="134"/>
      <c r="NH30" s="134"/>
      <c r="NI30" s="134"/>
      <c r="NJ30" s="134"/>
      <c r="NK30" s="134"/>
      <c r="NL30" s="134"/>
      <c r="NM30" s="134"/>
      <c r="NN30" s="134"/>
      <c r="NO30" s="134"/>
      <c r="NP30" s="134"/>
      <c r="NQ30" s="134"/>
      <c r="NR30" s="134"/>
      <c r="NS30" s="134"/>
      <c r="NT30" s="134"/>
      <c r="NU30" s="134"/>
    </row>
    <row r="31" spans="1:385" s="134" customFormat="1" ht="15" customHeight="1" x14ac:dyDescent="0.2">
      <c r="A31" s="125" t="s">
        <v>85</v>
      </c>
      <c r="B31" s="180" t="s">
        <v>86</v>
      </c>
      <c r="C31" s="123" t="s">
        <v>87</v>
      </c>
      <c r="D31" s="143" t="s">
        <v>42</v>
      </c>
      <c r="E31" s="136">
        <f t="shared" ref="E31" si="8">G31+H31+I31+L31+M31+N31+Q31+R31+S31+V31+W31+X31+AA31+AB31+AC31+AF31+AG31+AH31+AK31+AL31+AM31</f>
        <v>15</v>
      </c>
      <c r="F31" s="124">
        <f t="shared" ref="F31" si="9">K31+P31+U31+Z31+AE31+AJ31+AO31</f>
        <v>4</v>
      </c>
      <c r="G31" s="97"/>
      <c r="H31" s="97"/>
      <c r="I31" s="97"/>
      <c r="J31" s="97"/>
      <c r="K31" s="97"/>
      <c r="L31" s="187">
        <v>5</v>
      </c>
      <c r="M31" s="15">
        <v>10</v>
      </c>
      <c r="N31" s="15">
        <v>0</v>
      </c>
      <c r="O31" s="15" t="s">
        <v>25</v>
      </c>
      <c r="P31" s="185">
        <v>4</v>
      </c>
      <c r="Q31" s="96"/>
      <c r="R31" s="126"/>
      <c r="S31" s="126"/>
      <c r="T31" s="126"/>
      <c r="U31" s="170"/>
      <c r="V31" s="96"/>
      <c r="W31" s="126"/>
      <c r="X31" s="126"/>
      <c r="Y31" s="126"/>
      <c r="Z31" s="170"/>
      <c r="AA31" s="148"/>
    </row>
    <row r="32" spans="1:385" s="134" customFormat="1" ht="15" customHeight="1" x14ac:dyDescent="0.2">
      <c r="A32" s="125" t="s">
        <v>88</v>
      </c>
      <c r="B32" s="182" t="s">
        <v>89</v>
      </c>
      <c r="C32" s="123" t="s">
        <v>90</v>
      </c>
      <c r="D32" s="143" t="s">
        <v>42</v>
      </c>
      <c r="E32" s="136">
        <f t="shared" si="6"/>
        <v>15</v>
      </c>
      <c r="F32" s="124">
        <f t="shared" si="7"/>
        <v>4</v>
      </c>
      <c r="G32" s="101"/>
      <c r="H32" s="94"/>
      <c r="I32" s="101"/>
      <c r="J32" s="94"/>
      <c r="K32" s="101"/>
      <c r="L32" s="98"/>
      <c r="M32" s="99"/>
      <c r="N32" s="99"/>
      <c r="O32" s="99"/>
      <c r="P32" s="170"/>
      <c r="Q32" s="96">
        <v>5</v>
      </c>
      <c r="R32" s="94">
        <v>10</v>
      </c>
      <c r="S32" s="94">
        <v>0</v>
      </c>
      <c r="T32" s="188" t="s">
        <v>25</v>
      </c>
      <c r="U32" s="170">
        <v>4</v>
      </c>
      <c r="V32" s="94"/>
      <c r="W32" s="94"/>
      <c r="X32" s="94"/>
      <c r="Y32" s="94"/>
      <c r="Z32" s="170"/>
      <c r="AA32" s="148"/>
    </row>
    <row r="33" spans="1:385" s="134" customFormat="1" ht="15" customHeight="1" x14ac:dyDescent="0.2">
      <c r="A33" s="91" t="s">
        <v>91</v>
      </c>
      <c r="B33" s="180" t="s">
        <v>92</v>
      </c>
      <c r="C33" s="173" t="s">
        <v>93</v>
      </c>
      <c r="D33" s="143" t="s">
        <v>42</v>
      </c>
      <c r="E33" s="136">
        <f t="shared" si="6"/>
        <v>15</v>
      </c>
      <c r="F33" s="90">
        <f t="shared" si="7"/>
        <v>4</v>
      </c>
      <c r="G33" s="98"/>
      <c r="H33" s="99"/>
      <c r="I33" s="99"/>
      <c r="J33" s="99"/>
      <c r="K33" s="170"/>
      <c r="L33" s="99"/>
      <c r="M33" s="99"/>
      <c r="N33" s="99"/>
      <c r="O33" s="99"/>
      <c r="P33" s="170"/>
      <c r="Q33" s="98">
        <v>10</v>
      </c>
      <c r="R33" s="94">
        <v>5</v>
      </c>
      <c r="S33" s="94">
        <v>0</v>
      </c>
      <c r="T33" s="94" t="s">
        <v>25</v>
      </c>
      <c r="U33" s="170">
        <v>4</v>
      </c>
      <c r="V33" s="94"/>
      <c r="W33" s="94"/>
      <c r="X33" s="94"/>
      <c r="Y33" s="94"/>
      <c r="Z33" s="170"/>
      <c r="AA33" s="148"/>
      <c r="AB33" s="174"/>
    </row>
    <row r="34" spans="1:385" s="132" customFormat="1" ht="15" customHeight="1" x14ac:dyDescent="0.2">
      <c r="A34" s="91" t="s">
        <v>94</v>
      </c>
      <c r="B34" s="180" t="s">
        <v>95</v>
      </c>
      <c r="C34" s="175" t="s">
        <v>96</v>
      </c>
      <c r="D34" s="151" t="s">
        <v>42</v>
      </c>
      <c r="E34" s="136">
        <f t="shared" si="6"/>
        <v>20</v>
      </c>
      <c r="F34" s="90">
        <f t="shared" si="7"/>
        <v>4</v>
      </c>
      <c r="G34" s="88"/>
      <c r="H34" s="89"/>
      <c r="I34" s="89"/>
      <c r="J34" s="89"/>
      <c r="K34" s="170"/>
      <c r="L34" s="94"/>
      <c r="M34" s="94"/>
      <c r="N34" s="94"/>
      <c r="O34" s="94"/>
      <c r="P34" s="170"/>
      <c r="Q34" s="88">
        <v>10</v>
      </c>
      <c r="R34" s="89">
        <v>10</v>
      </c>
      <c r="S34" s="89">
        <v>0</v>
      </c>
      <c r="T34" s="89" t="s">
        <v>25</v>
      </c>
      <c r="U34" s="170">
        <v>4</v>
      </c>
      <c r="V34" s="94"/>
      <c r="W34" s="94"/>
      <c r="X34" s="94"/>
      <c r="Y34" s="94"/>
      <c r="Z34" s="170"/>
      <c r="AA34" s="148"/>
      <c r="AB34" s="174"/>
      <c r="AC34" s="134"/>
      <c r="AD34" s="134"/>
      <c r="AE34" s="134"/>
      <c r="AF34" s="134"/>
      <c r="AG34" s="134"/>
      <c r="AH34" s="134"/>
      <c r="AI34" s="134"/>
      <c r="AJ34" s="134"/>
      <c r="AK34" s="134"/>
      <c r="AL34" s="134"/>
      <c r="AM34" s="134"/>
      <c r="AN34" s="134"/>
      <c r="AO34" s="134"/>
      <c r="AP34" s="134"/>
      <c r="AQ34" s="134"/>
      <c r="AR34" s="134"/>
      <c r="AS34" s="134"/>
      <c r="AT34" s="134"/>
      <c r="AU34" s="134"/>
      <c r="AV34" s="134"/>
      <c r="AW34" s="134"/>
      <c r="AX34" s="134"/>
      <c r="AY34" s="134"/>
      <c r="AZ34" s="134"/>
      <c r="BA34" s="134"/>
      <c r="BB34" s="134"/>
      <c r="BC34" s="134"/>
      <c r="BD34" s="134"/>
      <c r="BE34" s="134"/>
      <c r="BF34" s="134"/>
      <c r="BG34" s="134"/>
      <c r="BH34" s="134"/>
      <c r="BI34" s="134"/>
      <c r="BJ34" s="134"/>
      <c r="BK34" s="134"/>
      <c r="BL34" s="134"/>
      <c r="BM34" s="134"/>
      <c r="BN34" s="134"/>
      <c r="BO34" s="134"/>
      <c r="BP34" s="134"/>
      <c r="BQ34" s="134"/>
      <c r="BR34" s="134"/>
      <c r="BS34" s="134"/>
      <c r="BT34" s="134"/>
      <c r="BU34" s="134"/>
      <c r="BV34" s="134"/>
      <c r="BW34" s="134"/>
      <c r="BX34" s="134"/>
      <c r="BY34" s="134"/>
      <c r="BZ34" s="134"/>
      <c r="CA34" s="134"/>
      <c r="CB34" s="134"/>
      <c r="CC34" s="134"/>
      <c r="CD34" s="134"/>
      <c r="CE34" s="134"/>
      <c r="CF34" s="134"/>
      <c r="CG34" s="134"/>
      <c r="CH34" s="134"/>
      <c r="CI34" s="134"/>
      <c r="CJ34" s="134"/>
      <c r="CK34" s="134"/>
      <c r="CL34" s="134"/>
      <c r="CM34" s="134"/>
      <c r="CN34" s="134"/>
      <c r="CO34" s="134"/>
      <c r="CP34" s="134"/>
      <c r="CQ34" s="134"/>
      <c r="CR34" s="134"/>
      <c r="CS34" s="134"/>
      <c r="CT34" s="134"/>
      <c r="CU34" s="134"/>
      <c r="CV34" s="134"/>
      <c r="CW34" s="134"/>
      <c r="CX34" s="134"/>
      <c r="CY34" s="134"/>
      <c r="CZ34" s="134"/>
      <c r="DA34" s="134"/>
      <c r="DB34" s="134"/>
      <c r="DC34" s="134"/>
      <c r="DD34" s="134"/>
      <c r="DE34" s="134"/>
      <c r="DF34" s="134"/>
      <c r="DG34" s="134"/>
      <c r="DH34" s="134"/>
      <c r="DI34" s="134"/>
      <c r="DJ34" s="134"/>
      <c r="DK34" s="134"/>
      <c r="DL34" s="134"/>
      <c r="DM34" s="134"/>
      <c r="DN34" s="134"/>
      <c r="DO34" s="134"/>
      <c r="DP34" s="134"/>
      <c r="DQ34" s="134"/>
      <c r="DR34" s="134"/>
      <c r="DS34" s="134"/>
      <c r="DT34" s="134"/>
      <c r="DU34" s="134"/>
      <c r="DV34" s="134"/>
      <c r="DW34" s="134"/>
      <c r="DX34" s="134"/>
      <c r="DY34" s="134"/>
      <c r="DZ34" s="134"/>
      <c r="EA34" s="134"/>
      <c r="EB34" s="134"/>
      <c r="EC34" s="134"/>
      <c r="ED34" s="134"/>
      <c r="EE34" s="134"/>
      <c r="EF34" s="134"/>
      <c r="EG34" s="134"/>
      <c r="EH34" s="134"/>
      <c r="EI34" s="134"/>
      <c r="EJ34" s="134"/>
      <c r="EK34" s="134"/>
      <c r="EL34" s="134"/>
      <c r="EM34" s="134"/>
      <c r="EN34" s="134"/>
      <c r="EO34" s="134"/>
      <c r="EP34" s="134"/>
      <c r="EQ34" s="134"/>
      <c r="ER34" s="134"/>
      <c r="ES34" s="134"/>
      <c r="ET34" s="134"/>
      <c r="EU34" s="134"/>
      <c r="EV34" s="134"/>
      <c r="EW34" s="134"/>
      <c r="EX34" s="134"/>
      <c r="EY34" s="134"/>
      <c r="EZ34" s="134"/>
      <c r="FA34" s="134"/>
      <c r="FB34" s="134"/>
      <c r="FC34" s="134"/>
      <c r="FD34" s="134"/>
      <c r="FE34" s="134"/>
      <c r="FF34" s="134"/>
      <c r="FG34" s="134"/>
      <c r="FH34" s="134"/>
      <c r="FI34" s="134"/>
      <c r="FJ34" s="134"/>
      <c r="FK34" s="134"/>
      <c r="FL34" s="134"/>
      <c r="FM34" s="134"/>
      <c r="FN34" s="134"/>
      <c r="FO34" s="134"/>
      <c r="FP34" s="134"/>
      <c r="FQ34" s="134"/>
      <c r="FR34" s="134"/>
      <c r="FS34" s="134"/>
      <c r="FT34" s="134"/>
      <c r="FU34" s="134"/>
      <c r="FV34" s="134"/>
      <c r="FW34" s="134"/>
      <c r="FX34" s="134"/>
      <c r="FY34" s="134"/>
      <c r="FZ34" s="134"/>
      <c r="GA34" s="134"/>
      <c r="GB34" s="134"/>
      <c r="GC34" s="134"/>
      <c r="GD34" s="134"/>
      <c r="GE34" s="134"/>
      <c r="GF34" s="134"/>
      <c r="GG34" s="134"/>
      <c r="GH34" s="134"/>
      <c r="GI34" s="134"/>
      <c r="GJ34" s="134"/>
      <c r="GK34" s="134"/>
      <c r="GL34" s="134"/>
      <c r="GM34" s="134"/>
      <c r="GN34" s="134"/>
      <c r="GO34" s="134"/>
      <c r="GP34" s="134"/>
      <c r="GQ34" s="134"/>
      <c r="GR34" s="134"/>
      <c r="GS34" s="134"/>
      <c r="GT34" s="134"/>
      <c r="GU34" s="134"/>
      <c r="GV34" s="134"/>
      <c r="GW34" s="134"/>
      <c r="GX34" s="134"/>
      <c r="GY34" s="134"/>
      <c r="GZ34" s="134"/>
      <c r="HA34" s="134"/>
      <c r="HB34" s="134"/>
      <c r="HC34" s="134"/>
      <c r="HD34" s="134"/>
      <c r="HE34" s="134"/>
      <c r="HF34" s="134"/>
      <c r="HG34" s="134"/>
      <c r="HH34" s="134"/>
      <c r="HI34" s="134"/>
      <c r="HJ34" s="134"/>
      <c r="HK34" s="134"/>
      <c r="HL34" s="134"/>
      <c r="HM34" s="134"/>
      <c r="HN34" s="134"/>
      <c r="HO34" s="134"/>
      <c r="HP34" s="134"/>
      <c r="HQ34" s="134"/>
      <c r="HR34" s="134"/>
      <c r="HS34" s="134"/>
      <c r="HT34" s="134"/>
      <c r="HU34" s="134"/>
      <c r="HV34" s="134"/>
      <c r="HW34" s="134"/>
      <c r="HX34" s="134"/>
      <c r="HY34" s="134"/>
      <c r="HZ34" s="134"/>
      <c r="IA34" s="134"/>
      <c r="IB34" s="134"/>
      <c r="IC34" s="134"/>
      <c r="ID34" s="134"/>
      <c r="IE34" s="134"/>
      <c r="IF34" s="134"/>
      <c r="IG34" s="134"/>
      <c r="IH34" s="134"/>
      <c r="II34" s="134"/>
      <c r="IJ34" s="134"/>
      <c r="IK34" s="134"/>
      <c r="IL34" s="134"/>
      <c r="IM34" s="134"/>
      <c r="IN34" s="134"/>
      <c r="IO34" s="134"/>
      <c r="IP34" s="134"/>
      <c r="IQ34" s="134"/>
      <c r="IR34" s="134"/>
      <c r="IS34" s="134"/>
      <c r="IT34" s="134"/>
      <c r="IU34" s="134"/>
      <c r="IV34" s="134"/>
      <c r="IW34" s="134"/>
      <c r="IX34" s="134"/>
      <c r="IY34" s="134"/>
      <c r="IZ34" s="134"/>
      <c r="JA34" s="134"/>
      <c r="JB34" s="134"/>
      <c r="JC34" s="134"/>
      <c r="JD34" s="134"/>
      <c r="JE34" s="134"/>
      <c r="JF34" s="134"/>
      <c r="JG34" s="134"/>
      <c r="JH34" s="134"/>
      <c r="JI34" s="134"/>
      <c r="JJ34" s="134"/>
      <c r="JK34" s="134"/>
      <c r="JL34" s="134"/>
      <c r="JM34" s="134"/>
      <c r="JN34" s="134"/>
      <c r="JO34" s="134"/>
      <c r="JP34" s="134"/>
      <c r="JQ34" s="134"/>
      <c r="JR34" s="134"/>
      <c r="JS34" s="134"/>
      <c r="JT34" s="134"/>
      <c r="JU34" s="134"/>
      <c r="JV34" s="134"/>
      <c r="JW34" s="134"/>
      <c r="JX34" s="134"/>
      <c r="JY34" s="134"/>
      <c r="JZ34" s="134"/>
      <c r="KA34" s="134"/>
      <c r="KB34" s="134"/>
      <c r="KC34" s="134"/>
      <c r="KD34" s="134"/>
      <c r="KE34" s="134"/>
      <c r="KF34" s="134"/>
      <c r="KG34" s="134"/>
      <c r="KH34" s="134"/>
      <c r="KI34" s="134"/>
      <c r="KJ34" s="134"/>
      <c r="KK34" s="134"/>
      <c r="KL34" s="134"/>
      <c r="KM34" s="134"/>
      <c r="KN34" s="134"/>
      <c r="KO34" s="134"/>
      <c r="KP34" s="134"/>
      <c r="KQ34" s="134"/>
      <c r="KR34" s="134"/>
      <c r="KS34" s="134"/>
      <c r="KT34" s="134"/>
      <c r="KU34" s="134"/>
      <c r="KV34" s="134"/>
      <c r="KW34" s="134"/>
      <c r="KX34" s="134"/>
      <c r="KY34" s="134"/>
      <c r="KZ34" s="134"/>
      <c r="LA34" s="134"/>
      <c r="LB34" s="134"/>
      <c r="LC34" s="134"/>
      <c r="LD34" s="134"/>
      <c r="LE34" s="134"/>
      <c r="LF34" s="134"/>
      <c r="LG34" s="134"/>
      <c r="LH34" s="134"/>
      <c r="LI34" s="134"/>
      <c r="LJ34" s="134"/>
      <c r="LK34" s="134"/>
      <c r="LL34" s="134"/>
      <c r="LM34" s="134"/>
      <c r="LN34" s="134"/>
      <c r="LO34" s="134"/>
      <c r="LP34" s="134"/>
      <c r="LQ34" s="134"/>
      <c r="LR34" s="134"/>
      <c r="LS34" s="134"/>
      <c r="LT34" s="134"/>
      <c r="LU34" s="134"/>
      <c r="LV34" s="134"/>
      <c r="LW34" s="134"/>
      <c r="LX34" s="134"/>
      <c r="LY34" s="134"/>
      <c r="LZ34" s="134"/>
      <c r="MA34" s="134"/>
      <c r="MB34" s="134"/>
      <c r="MC34" s="134"/>
      <c r="MD34" s="134"/>
      <c r="ME34" s="134"/>
      <c r="MF34" s="134"/>
      <c r="MG34" s="134"/>
      <c r="MH34" s="134"/>
      <c r="MI34" s="134"/>
      <c r="MJ34" s="134"/>
      <c r="MK34" s="134"/>
      <c r="ML34" s="134"/>
      <c r="MM34" s="134"/>
      <c r="MN34" s="134"/>
      <c r="MO34" s="134"/>
      <c r="MP34" s="134"/>
      <c r="MQ34" s="134"/>
      <c r="MR34" s="134"/>
      <c r="MS34" s="134"/>
      <c r="MT34" s="134"/>
      <c r="MU34" s="134"/>
      <c r="MV34" s="134"/>
      <c r="MW34" s="134"/>
      <c r="MX34" s="134"/>
      <c r="MY34" s="134"/>
      <c r="MZ34" s="134"/>
      <c r="NA34" s="134"/>
      <c r="NB34" s="134"/>
      <c r="NC34" s="134"/>
      <c r="ND34" s="134"/>
      <c r="NE34" s="134"/>
      <c r="NF34" s="134"/>
      <c r="NG34" s="134"/>
      <c r="NH34" s="134"/>
      <c r="NI34" s="134"/>
      <c r="NJ34" s="134"/>
      <c r="NK34" s="134"/>
      <c r="NL34" s="134"/>
      <c r="NM34" s="134"/>
      <c r="NN34" s="134"/>
      <c r="NO34" s="134"/>
      <c r="NP34" s="134"/>
      <c r="NQ34" s="134"/>
      <c r="NR34" s="134"/>
      <c r="NS34" s="134"/>
      <c r="NT34" s="134"/>
      <c r="NU34" s="134"/>
    </row>
    <row r="35" spans="1:385" ht="15" customHeight="1" thickBot="1" x14ac:dyDescent="0.25">
      <c r="A35" s="22"/>
      <c r="B35" s="216" t="s">
        <v>97</v>
      </c>
      <c r="C35" s="217"/>
      <c r="D35" s="29"/>
      <c r="E35" s="30">
        <v>40</v>
      </c>
      <c r="F35" s="31">
        <f>K35+P35+U35+Z35</f>
        <v>30</v>
      </c>
      <c r="G35" s="32">
        <f t="shared" ref="G35:Z35" si="10">SUM(G36:G36)</f>
        <v>0</v>
      </c>
      <c r="H35" s="33">
        <f t="shared" si="10"/>
        <v>0</v>
      </c>
      <c r="I35" s="33">
        <f t="shared" si="10"/>
        <v>0</v>
      </c>
      <c r="J35" s="33">
        <f t="shared" si="10"/>
        <v>0</v>
      </c>
      <c r="K35" s="34">
        <f t="shared" si="10"/>
        <v>0</v>
      </c>
      <c r="L35" s="32">
        <f t="shared" si="10"/>
        <v>0</v>
      </c>
      <c r="M35" s="33">
        <f t="shared" si="10"/>
        <v>0</v>
      </c>
      <c r="N35" s="33">
        <f t="shared" si="10"/>
        <v>0</v>
      </c>
      <c r="O35" s="33">
        <f t="shared" si="10"/>
        <v>0</v>
      </c>
      <c r="P35" s="34">
        <f t="shared" si="10"/>
        <v>0</v>
      </c>
      <c r="Q35" s="32">
        <f t="shared" si="10"/>
        <v>0</v>
      </c>
      <c r="R35" s="33">
        <f t="shared" si="10"/>
        <v>0</v>
      </c>
      <c r="S35" s="33">
        <f t="shared" si="10"/>
        <v>0</v>
      </c>
      <c r="T35" s="33">
        <f t="shared" si="10"/>
        <v>0</v>
      </c>
      <c r="U35" s="34">
        <f t="shared" si="10"/>
        <v>0</v>
      </c>
      <c r="V35" s="32">
        <f t="shared" si="10"/>
        <v>0</v>
      </c>
      <c r="W35" s="33">
        <f t="shared" si="10"/>
        <v>0</v>
      </c>
      <c r="X35" s="33">
        <f t="shared" si="10"/>
        <v>0</v>
      </c>
      <c r="Y35" s="33">
        <f t="shared" si="10"/>
        <v>0</v>
      </c>
      <c r="Z35" s="34">
        <f t="shared" si="10"/>
        <v>30</v>
      </c>
      <c r="AA35" s="18"/>
      <c r="AB35" s="133"/>
    </row>
    <row r="36" spans="1:385" ht="15" customHeight="1" x14ac:dyDescent="0.2">
      <c r="A36" s="87" t="s">
        <v>98</v>
      </c>
      <c r="B36" s="182" t="s">
        <v>99</v>
      </c>
      <c r="C36" s="21" t="s">
        <v>100</v>
      </c>
      <c r="D36" s="56"/>
      <c r="E36" s="129">
        <v>40</v>
      </c>
      <c r="F36" s="57">
        <f>K36+P36+U36+Z36</f>
        <v>30</v>
      </c>
      <c r="G36" s="58"/>
      <c r="H36" s="58"/>
      <c r="I36" s="58"/>
      <c r="J36" s="58"/>
      <c r="K36" s="57"/>
      <c r="L36" s="60"/>
      <c r="M36" s="58"/>
      <c r="N36" s="58"/>
      <c r="O36" s="58"/>
      <c r="P36" s="57"/>
      <c r="Q36" s="60"/>
      <c r="R36" s="58"/>
      <c r="S36" s="58"/>
      <c r="T36" s="58"/>
      <c r="U36" s="57"/>
      <c r="V36" s="58">
        <v>0</v>
      </c>
      <c r="W36" s="58">
        <v>0</v>
      </c>
      <c r="X36" s="58">
        <v>0</v>
      </c>
      <c r="Y36" s="58" t="s">
        <v>25</v>
      </c>
      <c r="Z36" s="130">
        <v>30</v>
      </c>
      <c r="AA36" s="131"/>
      <c r="AB36" s="133"/>
    </row>
    <row r="37" spans="1:385" ht="15" customHeight="1" thickBot="1" x14ac:dyDescent="0.25">
      <c r="A37" s="106"/>
      <c r="B37" s="218" t="s">
        <v>101</v>
      </c>
      <c r="C37" s="219"/>
      <c r="D37" s="115"/>
      <c r="E37" s="116">
        <f>G37+H37+I37+L37+M37+N37+Q37+R37+S37+V37+W37+X37</f>
        <v>11</v>
      </c>
      <c r="F37" s="117">
        <f>K37+P37+U37+Z37</f>
        <v>0</v>
      </c>
      <c r="G37" s="118">
        <f t="shared" ref="G37:Z37" si="11">SUM(G38:G38)</f>
        <v>0</v>
      </c>
      <c r="H37" s="119">
        <f>SUM(H38:H39)</f>
        <v>11</v>
      </c>
      <c r="I37" s="119">
        <f t="shared" si="11"/>
        <v>0</v>
      </c>
      <c r="J37" s="119">
        <f t="shared" si="11"/>
        <v>0</v>
      </c>
      <c r="K37" s="120">
        <f t="shared" si="11"/>
        <v>0</v>
      </c>
      <c r="L37" s="118">
        <f t="shared" si="11"/>
        <v>0</v>
      </c>
      <c r="M37" s="119">
        <f t="shared" si="11"/>
        <v>0</v>
      </c>
      <c r="N37" s="119">
        <f t="shared" si="11"/>
        <v>0</v>
      </c>
      <c r="O37" s="119">
        <f t="shared" si="11"/>
        <v>0</v>
      </c>
      <c r="P37" s="120">
        <f t="shared" si="11"/>
        <v>0</v>
      </c>
      <c r="Q37" s="118">
        <f t="shared" si="11"/>
        <v>0</v>
      </c>
      <c r="R37" s="119">
        <f t="shared" si="11"/>
        <v>0</v>
      </c>
      <c r="S37" s="119">
        <f t="shared" si="11"/>
        <v>0</v>
      </c>
      <c r="T37" s="119">
        <f t="shared" si="11"/>
        <v>0</v>
      </c>
      <c r="U37" s="120">
        <f t="shared" si="11"/>
        <v>0</v>
      </c>
      <c r="V37" s="118">
        <f t="shared" si="11"/>
        <v>0</v>
      </c>
      <c r="W37" s="119">
        <f t="shared" si="11"/>
        <v>0</v>
      </c>
      <c r="X37" s="119">
        <f t="shared" si="11"/>
        <v>0</v>
      </c>
      <c r="Y37" s="119">
        <f t="shared" si="11"/>
        <v>0</v>
      </c>
      <c r="Z37" s="120">
        <f t="shared" si="11"/>
        <v>0</v>
      </c>
      <c r="AA37" s="105"/>
      <c r="AB37" s="133"/>
    </row>
    <row r="38" spans="1:385" ht="15" customHeight="1" x14ac:dyDescent="0.2">
      <c r="A38" s="87" t="s">
        <v>102</v>
      </c>
      <c r="B38" s="183" t="s">
        <v>103</v>
      </c>
      <c r="C38" s="21" t="s">
        <v>104</v>
      </c>
      <c r="D38" s="56"/>
      <c r="E38" s="129">
        <v>5</v>
      </c>
      <c r="F38" s="57">
        <v>0</v>
      </c>
      <c r="G38" s="58">
        <v>0</v>
      </c>
      <c r="H38" s="58">
        <v>5</v>
      </c>
      <c r="I38" s="58">
        <v>0</v>
      </c>
      <c r="J38" s="58" t="s">
        <v>105</v>
      </c>
      <c r="K38" s="57">
        <v>0</v>
      </c>
      <c r="L38" s="60"/>
      <c r="M38" s="58"/>
      <c r="N38" s="58"/>
      <c r="O38" s="58"/>
      <c r="P38" s="57"/>
      <c r="Q38" s="60"/>
      <c r="R38" s="58"/>
      <c r="S38" s="58"/>
      <c r="T38" s="58"/>
      <c r="U38" s="57"/>
      <c r="V38" s="58"/>
      <c r="W38" s="58"/>
      <c r="X38" s="58"/>
      <c r="Y38" s="58"/>
      <c r="Z38" s="130"/>
      <c r="AA38" s="131"/>
    </row>
    <row r="39" spans="1:385" ht="15" customHeight="1" thickBot="1" x14ac:dyDescent="0.25">
      <c r="A39" s="205" t="s">
        <v>106</v>
      </c>
      <c r="B39" s="206" t="s">
        <v>120</v>
      </c>
      <c r="C39" s="207" t="s">
        <v>107</v>
      </c>
      <c r="D39" s="208"/>
      <c r="E39" s="129">
        <v>6</v>
      </c>
      <c r="F39" s="57">
        <v>1</v>
      </c>
      <c r="G39" s="209">
        <v>0</v>
      </c>
      <c r="H39" s="209">
        <v>6</v>
      </c>
      <c r="I39" s="209">
        <v>0</v>
      </c>
      <c r="J39" s="209" t="s">
        <v>108</v>
      </c>
      <c r="K39" s="127">
        <v>0</v>
      </c>
      <c r="L39" s="210"/>
      <c r="M39" s="209"/>
      <c r="N39" s="209"/>
      <c r="O39" s="209"/>
      <c r="P39" s="127"/>
      <c r="Q39" s="211"/>
      <c r="R39" s="209"/>
      <c r="S39" s="209"/>
      <c r="T39" s="209"/>
      <c r="U39" s="127"/>
      <c r="V39" s="15"/>
      <c r="W39" s="15"/>
      <c r="X39" s="15"/>
      <c r="Y39" s="15"/>
      <c r="Z39" s="130"/>
      <c r="AA39" s="212"/>
    </row>
    <row r="40" spans="1:385" ht="15" customHeight="1" thickBot="1" x14ac:dyDescent="0.25">
      <c r="A40" s="35"/>
      <c r="B40" s="36"/>
      <c r="C40" s="37" t="s">
        <v>109</v>
      </c>
      <c r="D40" s="38"/>
      <c r="E40" s="23">
        <f>G40+H40+I40+L40+M40+N40+Q40+R40+S40+V40+W40+X40+E36</f>
        <v>440</v>
      </c>
      <c r="F40" s="24">
        <f>K40+P40+U40+Z40+F37</f>
        <v>120</v>
      </c>
      <c r="G40" s="39">
        <f>G19+G13+G8</f>
        <v>60</v>
      </c>
      <c r="H40" s="40">
        <f>H19+H13+H8+SUM(H38:H38)</f>
        <v>70</v>
      </c>
      <c r="I40" s="40">
        <f>I19+I13+I8</f>
        <v>10</v>
      </c>
      <c r="J40" s="40">
        <v>0</v>
      </c>
      <c r="K40" s="41">
        <f>K19+K13+K8</f>
        <v>31</v>
      </c>
      <c r="L40" s="39">
        <f>L19+L13+L8</f>
        <v>65</v>
      </c>
      <c r="M40" s="40">
        <f>M19+M13+M8+SUM(M38:M38)</f>
        <v>70</v>
      </c>
      <c r="N40" s="40">
        <f>N19+N13+N8</f>
        <v>10</v>
      </c>
      <c r="O40" s="40">
        <v>0</v>
      </c>
      <c r="P40" s="41">
        <f>P19+P13+P8</f>
        <v>32</v>
      </c>
      <c r="Q40" s="42">
        <f>Q19+Q13+Q8</f>
        <v>60</v>
      </c>
      <c r="R40" s="24">
        <f>R19+R13+R8</f>
        <v>50</v>
      </c>
      <c r="S40" s="40">
        <f>S19+S13+S8</f>
        <v>5</v>
      </c>
      <c r="T40" s="40">
        <v>0</v>
      </c>
      <c r="U40" s="41">
        <f>U19+U13+U8</f>
        <v>27</v>
      </c>
      <c r="V40" s="42">
        <f>V19+V13+V8</f>
        <v>0</v>
      </c>
      <c r="W40" s="43">
        <f>W19+W13+W8</f>
        <v>0</v>
      </c>
      <c r="X40" s="43">
        <f>X19+X13+X8</f>
        <v>0</v>
      </c>
      <c r="Y40" s="43">
        <v>0</v>
      </c>
      <c r="Z40" s="24">
        <f>Z19+Z13+Z8</f>
        <v>30</v>
      </c>
      <c r="AA40" s="28"/>
    </row>
    <row r="41" spans="1:385" ht="15" customHeight="1" x14ac:dyDescent="0.2">
      <c r="A41" s="44"/>
      <c r="B41" s="45"/>
      <c r="C41" s="25" t="s">
        <v>110</v>
      </c>
      <c r="D41" s="46"/>
      <c r="E41" s="189">
        <v>1</v>
      </c>
      <c r="F41" s="47"/>
      <c r="G41" s="48"/>
      <c r="H41" s="48"/>
      <c r="I41" s="48"/>
      <c r="J41" s="48">
        <f>COUNTIF(J10:J38,"a")</f>
        <v>1</v>
      </c>
      <c r="K41" s="47"/>
      <c r="L41" s="48"/>
      <c r="M41" s="48"/>
      <c r="N41" s="48"/>
      <c r="O41" s="48">
        <f>COUNTIF(O10:O38,"a")</f>
        <v>0</v>
      </c>
      <c r="P41" s="49"/>
      <c r="Q41" s="50"/>
      <c r="R41" s="48"/>
      <c r="S41" s="48"/>
      <c r="T41" s="48">
        <v>0</v>
      </c>
      <c r="U41" s="51"/>
      <c r="V41" s="50"/>
      <c r="W41" s="52"/>
      <c r="X41" s="48"/>
      <c r="Y41" s="48">
        <v>0</v>
      </c>
      <c r="Z41" s="51"/>
      <c r="AA41" s="53"/>
    </row>
    <row r="42" spans="1:385" ht="15" customHeight="1" x14ac:dyDescent="0.2">
      <c r="A42" s="54"/>
      <c r="B42" s="55"/>
      <c r="C42" s="21" t="s">
        <v>111</v>
      </c>
      <c r="D42" s="56"/>
      <c r="E42" s="189">
        <v>8</v>
      </c>
      <c r="F42" s="57"/>
      <c r="G42" s="58"/>
      <c r="H42" s="58"/>
      <c r="I42" s="58"/>
      <c r="J42" s="58">
        <f>COUNTIF(J10:J36,"v")</f>
        <v>4</v>
      </c>
      <c r="K42" s="57"/>
      <c r="L42" s="58"/>
      <c r="M42" s="58"/>
      <c r="N42" s="58"/>
      <c r="O42" s="58">
        <f>COUNTIF(O10:O36,"v")</f>
        <v>3</v>
      </c>
      <c r="P42" s="59"/>
      <c r="Q42" s="60"/>
      <c r="R42" s="58"/>
      <c r="S42" s="58"/>
      <c r="T42" s="58">
        <f>COUNTIF(T10:T36,"v")</f>
        <v>1</v>
      </c>
      <c r="U42" s="57"/>
      <c r="V42" s="58"/>
      <c r="W42" s="61"/>
      <c r="X42" s="58"/>
      <c r="Y42" s="58">
        <f>COUNTIF(Y10:Y40,"v")</f>
        <v>0</v>
      </c>
      <c r="Z42" s="62"/>
      <c r="AA42" s="63"/>
    </row>
    <row r="43" spans="1:385" ht="15" customHeight="1" x14ac:dyDescent="0.2">
      <c r="A43" s="203"/>
      <c r="B43" s="78"/>
      <c r="C43" s="207" t="s">
        <v>112</v>
      </c>
      <c r="D43" s="208"/>
      <c r="E43" s="204">
        <v>1</v>
      </c>
      <c r="F43" s="127"/>
      <c r="G43" s="15"/>
      <c r="H43" s="15"/>
      <c r="I43" s="15"/>
      <c r="J43" s="15">
        <v>1</v>
      </c>
      <c r="K43" s="127"/>
      <c r="L43" s="15"/>
      <c r="M43" s="15"/>
      <c r="N43" s="15"/>
      <c r="O43" s="15">
        <v>0</v>
      </c>
      <c r="P43" s="128"/>
      <c r="Q43" s="211"/>
      <c r="R43" s="15"/>
      <c r="S43" s="15"/>
      <c r="T43" s="15">
        <v>0</v>
      </c>
      <c r="U43" s="127"/>
      <c r="V43" s="15"/>
      <c r="W43" s="213"/>
      <c r="X43" s="15"/>
      <c r="Y43" s="15">
        <v>0</v>
      </c>
      <c r="Z43" s="214"/>
      <c r="AA43" s="215"/>
    </row>
    <row r="44" spans="1:385" ht="15" customHeight="1" thickBot="1" x14ac:dyDescent="0.25">
      <c r="A44" s="64"/>
      <c r="B44" s="7"/>
      <c r="C44" s="26" t="s">
        <v>113</v>
      </c>
      <c r="D44" s="65"/>
      <c r="E44" s="190">
        <v>16</v>
      </c>
      <c r="F44" s="66"/>
      <c r="G44" s="67"/>
      <c r="H44" s="68"/>
      <c r="I44" s="68"/>
      <c r="J44" s="68">
        <f>COUNTIF(J10:J36,"é")</f>
        <v>4</v>
      </c>
      <c r="K44" s="69"/>
      <c r="L44" s="68"/>
      <c r="M44" s="68"/>
      <c r="N44" s="68"/>
      <c r="O44" s="68">
        <f>COUNTIF(O10:O36,"é")</f>
        <v>5</v>
      </c>
      <c r="P44" s="70"/>
      <c r="Q44" s="67"/>
      <c r="R44" s="68"/>
      <c r="S44" s="68"/>
      <c r="T44" s="68">
        <v>6</v>
      </c>
      <c r="U44" s="69"/>
      <c r="V44" s="68"/>
      <c r="W44" s="68"/>
      <c r="X44" s="68"/>
      <c r="Y44" s="68">
        <v>1</v>
      </c>
      <c r="Z44" s="71"/>
      <c r="AA44" s="72"/>
    </row>
    <row r="45" spans="1:385" ht="15" customHeight="1" thickBot="1" x14ac:dyDescent="0.25">
      <c r="A45" s="73"/>
      <c r="B45" s="74"/>
      <c r="C45" s="37" t="s">
        <v>114</v>
      </c>
      <c r="D45" s="17"/>
      <c r="E45" s="18">
        <f>SUM(E41:E44)</f>
        <v>26</v>
      </c>
      <c r="F45" s="75"/>
      <c r="G45" s="19"/>
      <c r="H45" s="19"/>
      <c r="I45" s="19"/>
      <c r="J45" s="19">
        <f>SUM(J41:J44)</f>
        <v>10</v>
      </c>
      <c r="K45" s="75"/>
      <c r="L45" s="19"/>
      <c r="M45" s="19"/>
      <c r="N45" s="19"/>
      <c r="O45" s="19">
        <f>SUM(O41:O44)</f>
        <v>8</v>
      </c>
      <c r="P45" s="24"/>
      <c r="Q45" s="20"/>
      <c r="R45" s="19"/>
      <c r="S45" s="19"/>
      <c r="T45" s="19">
        <f>SUM(T41:T44)</f>
        <v>7</v>
      </c>
      <c r="U45" s="75"/>
      <c r="V45" s="19"/>
      <c r="W45" s="19"/>
      <c r="X45" s="19"/>
      <c r="Y45" s="19">
        <f>SUM(Y41:Y44)</f>
        <v>1</v>
      </c>
      <c r="Z45" s="40"/>
      <c r="AA45" s="28"/>
    </row>
    <row r="46" spans="1:385" x14ac:dyDescent="0.2">
      <c r="A46" s="1"/>
    </row>
    <row r="47" spans="1:385" ht="13.5" thickBot="1" x14ac:dyDescent="0.25"/>
    <row r="48" spans="1:385" ht="23.25" thickBot="1" x14ac:dyDescent="0.25">
      <c r="B48" s="138" t="s">
        <v>115</v>
      </c>
      <c r="C48" s="139" t="s">
        <v>1</v>
      </c>
      <c r="D48" s="85" t="s">
        <v>20</v>
      </c>
      <c r="E48" s="85" t="s">
        <v>116</v>
      </c>
      <c r="F48" s="85" t="s">
        <v>117</v>
      </c>
      <c r="G48" s="85" t="s">
        <v>18</v>
      </c>
      <c r="H48" s="86" t="s">
        <v>19</v>
      </c>
      <c r="AA48" s="4"/>
    </row>
    <row r="49" spans="2:27" customFormat="1" x14ac:dyDescent="0.2">
      <c r="B49" s="197"/>
      <c r="C49" s="78"/>
      <c r="D49" s="82">
        <f>(D51+D52+D53+D55+D57+D56)</f>
        <v>25</v>
      </c>
      <c r="E49" s="83"/>
      <c r="F49" s="83"/>
      <c r="G49" s="83"/>
      <c r="H49" s="84"/>
      <c r="AA49" s="135"/>
    </row>
    <row r="50" spans="2:27" customFormat="1" x14ac:dyDescent="0.2">
      <c r="B50" s="198"/>
      <c r="C50" s="194" t="s">
        <v>118</v>
      </c>
      <c r="D50" s="3">
        <f>SUM(D51:D53)</f>
        <v>13</v>
      </c>
      <c r="E50" s="3"/>
      <c r="F50" s="3"/>
      <c r="G50" s="3"/>
      <c r="H50" s="79"/>
    </row>
    <row r="51" spans="2:27" customFormat="1" x14ac:dyDescent="0.2">
      <c r="B51" s="199" t="s">
        <v>40</v>
      </c>
      <c r="C51" s="191" t="s">
        <v>41</v>
      </c>
      <c r="D51" s="3">
        <v>4</v>
      </c>
      <c r="E51" s="3">
        <v>10</v>
      </c>
      <c r="F51" s="3">
        <v>0</v>
      </c>
      <c r="G51" s="3">
        <v>10</v>
      </c>
      <c r="H51" s="79" t="s">
        <v>38</v>
      </c>
    </row>
    <row r="52" spans="2:27" customFormat="1" x14ac:dyDescent="0.2">
      <c r="B52" s="199" t="s">
        <v>47</v>
      </c>
      <c r="C52" s="192" t="s">
        <v>48</v>
      </c>
      <c r="D52" s="3">
        <v>5</v>
      </c>
      <c r="E52" s="3">
        <v>10</v>
      </c>
      <c r="F52" s="3">
        <v>10</v>
      </c>
      <c r="G52" s="3">
        <v>0</v>
      </c>
      <c r="H52" s="79" t="s">
        <v>25</v>
      </c>
    </row>
    <row r="53" spans="2:27" customFormat="1" x14ac:dyDescent="0.2">
      <c r="B53" s="199" t="s">
        <v>62</v>
      </c>
      <c r="C53" s="193" t="s">
        <v>63</v>
      </c>
      <c r="D53" s="3">
        <v>4</v>
      </c>
      <c r="E53" s="3">
        <v>10</v>
      </c>
      <c r="F53" s="3">
        <v>5</v>
      </c>
      <c r="G53" s="3">
        <v>0</v>
      </c>
      <c r="H53" s="79" t="s">
        <v>25</v>
      </c>
    </row>
    <row r="54" spans="2:27" customFormat="1" x14ac:dyDescent="0.2">
      <c r="B54" s="202"/>
      <c r="C54" s="194" t="s">
        <v>119</v>
      </c>
      <c r="D54" s="3">
        <v>12</v>
      </c>
      <c r="E54" s="3"/>
      <c r="F54" s="3"/>
      <c r="G54" s="3"/>
      <c r="H54" s="79"/>
    </row>
    <row r="55" spans="2:27" customFormat="1" x14ac:dyDescent="0.2">
      <c r="B55" s="200" t="s">
        <v>74</v>
      </c>
      <c r="C55" s="195" t="s">
        <v>75</v>
      </c>
      <c r="D55" s="3">
        <v>4</v>
      </c>
      <c r="E55" s="3">
        <v>10</v>
      </c>
      <c r="F55" s="3">
        <v>10</v>
      </c>
      <c r="G55" s="3">
        <v>0</v>
      </c>
      <c r="H55" s="79" t="s">
        <v>25</v>
      </c>
      <c r="AA55" s="2"/>
    </row>
    <row r="56" spans="2:27" customFormat="1" x14ac:dyDescent="0.2">
      <c r="B56" s="199" t="s">
        <v>77</v>
      </c>
      <c r="C56" s="121" t="s">
        <v>78</v>
      </c>
      <c r="D56" s="3">
        <v>4</v>
      </c>
      <c r="E56" s="3">
        <v>10</v>
      </c>
      <c r="F56" s="3">
        <v>10</v>
      </c>
      <c r="G56" s="3">
        <v>0</v>
      </c>
      <c r="H56" s="79" t="s">
        <v>25</v>
      </c>
      <c r="AA56" s="2"/>
    </row>
    <row r="57" spans="2:27" customFormat="1" ht="13.5" thickBot="1" x14ac:dyDescent="0.25">
      <c r="B57" s="201" t="s">
        <v>68</v>
      </c>
      <c r="C57" s="196" t="s">
        <v>69</v>
      </c>
      <c r="D57" s="80">
        <v>4</v>
      </c>
      <c r="E57" s="80">
        <v>10</v>
      </c>
      <c r="F57" s="80">
        <v>10</v>
      </c>
      <c r="G57" s="80">
        <v>0</v>
      </c>
      <c r="H57" s="81" t="s">
        <v>38</v>
      </c>
      <c r="I57" s="137"/>
      <c r="AA57" s="2"/>
    </row>
    <row r="58" spans="2:27" customFormat="1" x14ac:dyDescent="0.2">
      <c r="B58" s="76"/>
      <c r="C58" s="76"/>
      <c r="D58" s="77"/>
      <c r="E58" s="77"/>
      <c r="F58" s="77"/>
      <c r="G58" s="77"/>
      <c r="H58" s="77"/>
      <c r="I58" s="77"/>
      <c r="AA58" s="2"/>
    </row>
  </sheetData>
  <mergeCells count="18">
    <mergeCell ref="A1:AA1"/>
    <mergeCell ref="A2:AA2"/>
    <mergeCell ref="A3:AA3"/>
    <mergeCell ref="A4:AA4"/>
    <mergeCell ref="A5:A7"/>
    <mergeCell ref="B5:B7"/>
    <mergeCell ref="C5:C7"/>
    <mergeCell ref="D5:D7"/>
    <mergeCell ref="E5:F5"/>
    <mergeCell ref="G5:Z5"/>
    <mergeCell ref="B35:C35"/>
    <mergeCell ref="B37:C37"/>
    <mergeCell ref="AA5:AA7"/>
    <mergeCell ref="E6:E7"/>
    <mergeCell ref="F6:F7"/>
    <mergeCell ref="B8:C8"/>
    <mergeCell ref="B13:C13"/>
    <mergeCell ref="B19:C19"/>
  </mergeCells>
  <pageMargins left="0.31496062992125984" right="0.31496062992125984" top="0.35433070866141736" bottom="0.35433070866141736" header="0.31496062992125984" footer="0.31496062992125984"/>
  <pageSetup paperSize="9" scale="81" orientation="landscape" r:id="rId1"/>
  <headerFooter alignWithMargins="0">
    <oddHeader>&amp;LÓbudai Egyetem
Keleti Károly Gazdasági Kar&amp;RÉrvényes: 2023/2024 tanévtől</oddHeader>
    <oddFooter xml:space="preserve">&amp;LBudapest, &amp;D&amp;CGazdálkodási és menedzsment 
felsőoktatási szakképzés
&amp;P/2
</oddFooter>
  </headerFooter>
  <rowBreaks count="1" manualBreakCount="1">
    <brk id="36" max="26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Props1.xml><?xml version="1.0" encoding="utf-8"?>
<ds:datastoreItem xmlns:ds="http://schemas.openxmlformats.org/officeDocument/2006/customXml" ds:itemID="{C191D08D-3EEF-432B-9779-B5CB6CE3EA1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246D28-2AA0-44CD-9AD1-1CA136269B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2A59D69-34A6-435F-839C-42FC3B8E5410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2019-06-05T09:31:48Z</dcterms:created>
  <dcterms:modified xsi:type="dcterms:W3CDTF">2026-04-15T12:46:22Z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