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270B21EE-CF74-442D-91D5-308130C79A23}" xr6:coauthVersionLast="47" xr6:coauthVersionMax="47" xr10:uidLastSave="{00000000-0000-0000-0000-000000000000}"/>
  <bookViews>
    <workbookView xWindow="780" yWindow="780" windowWidth="27000" windowHeight="14490" xr2:uid="{00000000-000D-0000-FFFF-FFFF00000000}"/>
  </bookViews>
  <sheets>
    <sheet name="F TANTERV" sheetId="1" r:id="rId1"/>
  </sheets>
  <definedNames>
    <definedName name="_xlnm._FilterDatabase" localSheetId="0" hidden="1">'F TANTERV'!$A$1:$AB$44</definedName>
    <definedName name="_xlnm.Print_Area" localSheetId="0">'F TANTERV'!$A$1:$AA$56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7" i="1" l="1"/>
  <c r="E24" i="1"/>
  <c r="E10" i="1" l="1"/>
  <c r="E11" i="1"/>
  <c r="F10" i="1"/>
  <c r="F11" i="1"/>
  <c r="E17" i="1"/>
  <c r="E14" i="1"/>
  <c r="E31" i="1" l="1"/>
  <c r="F31" i="1"/>
  <c r="E32" i="1"/>
  <c r="F32" i="1"/>
  <c r="E33" i="1"/>
  <c r="F33" i="1"/>
  <c r="E34" i="1"/>
  <c r="F34" i="1"/>
  <c r="E15" i="1"/>
  <c r="F15" i="1"/>
  <c r="E16" i="1"/>
  <c r="F16" i="1"/>
  <c r="E18" i="1"/>
  <c r="F18" i="1"/>
  <c r="E12" i="1"/>
  <c r="G8" i="1" l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E28" i="1"/>
  <c r="F28" i="1"/>
  <c r="E29" i="1"/>
  <c r="F29" i="1"/>
  <c r="E30" i="1"/>
  <c r="F30" i="1"/>
  <c r="F27" i="1"/>
  <c r="E27" i="1"/>
  <c r="F26" i="1"/>
  <c r="E26" i="1"/>
  <c r="F25" i="1"/>
  <c r="E25" i="1"/>
  <c r="F23" i="1"/>
  <c r="E23" i="1"/>
  <c r="F22" i="1"/>
  <c r="E22" i="1"/>
  <c r="F21" i="1"/>
  <c r="E21" i="1"/>
  <c r="F14" i="1"/>
  <c r="E9" i="1"/>
  <c r="F8" i="1" l="1"/>
  <c r="E20" i="1"/>
  <c r="E19" i="1" s="1"/>
  <c r="F20" i="1"/>
  <c r="Z37" i="1" l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G37" i="1"/>
  <c r="F36" i="1"/>
  <c r="Z35" i="1"/>
  <c r="Z19" i="1" s="1"/>
  <c r="Y35" i="1"/>
  <c r="X35" i="1"/>
  <c r="X19" i="1" s="1"/>
  <c r="W35" i="1"/>
  <c r="W19" i="1" s="1"/>
  <c r="V35" i="1"/>
  <c r="V19" i="1" s="1"/>
  <c r="U35" i="1"/>
  <c r="U19" i="1" s="1"/>
  <c r="T35" i="1"/>
  <c r="T19" i="1" s="1"/>
  <c r="S35" i="1"/>
  <c r="S19" i="1" s="1"/>
  <c r="R35" i="1"/>
  <c r="R19" i="1" s="1"/>
  <c r="Q35" i="1"/>
  <c r="Q19" i="1" s="1"/>
  <c r="P35" i="1"/>
  <c r="P19" i="1" s="1"/>
  <c r="O35" i="1"/>
  <c r="O19" i="1" s="1"/>
  <c r="N35" i="1"/>
  <c r="N19" i="1" s="1"/>
  <c r="M35" i="1"/>
  <c r="M19" i="1" s="1"/>
  <c r="L35" i="1"/>
  <c r="L19" i="1" s="1"/>
  <c r="K35" i="1"/>
  <c r="K19" i="1" s="1"/>
  <c r="J35" i="1"/>
  <c r="J19" i="1" s="1"/>
  <c r="I35" i="1"/>
  <c r="I19" i="1" s="1"/>
  <c r="H35" i="1"/>
  <c r="H19" i="1" s="1"/>
  <c r="G35" i="1"/>
  <c r="G19" i="1" s="1"/>
  <c r="T42" i="1"/>
  <c r="Z13" i="1"/>
  <c r="X13" i="1"/>
  <c r="W13" i="1"/>
  <c r="V13" i="1"/>
  <c r="U13" i="1"/>
  <c r="S13" i="1"/>
  <c r="R13" i="1"/>
  <c r="Q13" i="1"/>
  <c r="P13" i="1"/>
  <c r="N13" i="1"/>
  <c r="M13" i="1"/>
  <c r="L13" i="1"/>
  <c r="K13" i="1"/>
  <c r="I13" i="1"/>
  <c r="H13" i="1"/>
  <c r="G13" i="1"/>
  <c r="H40" i="1" l="1"/>
  <c r="Y19" i="1"/>
  <c r="Y42" i="1" s="1"/>
  <c r="E8" i="1"/>
  <c r="F37" i="1"/>
  <c r="F35" i="1"/>
  <c r="F19" i="1" s="1"/>
  <c r="R40" i="1"/>
  <c r="E37" i="1"/>
  <c r="W40" i="1"/>
  <c r="L40" i="1"/>
  <c r="M40" i="1"/>
  <c r="K40" i="1"/>
  <c r="E13" i="1"/>
  <c r="J43" i="1"/>
  <c r="J42" i="1"/>
  <c r="J41" i="1"/>
  <c r="O43" i="1"/>
  <c r="O41" i="1"/>
  <c r="N40" i="1"/>
  <c r="V40" i="1"/>
  <c r="F13" i="1"/>
  <c r="P40" i="1"/>
  <c r="I40" i="1"/>
  <c r="Q40" i="1"/>
  <c r="U40" i="1"/>
  <c r="Z40" i="1"/>
  <c r="S40" i="1"/>
  <c r="X40" i="1"/>
  <c r="G40" i="1"/>
  <c r="T44" i="1"/>
  <c r="O42" i="1"/>
  <c r="E40" i="1" l="1"/>
  <c r="Y44" i="1"/>
  <c r="F40" i="1"/>
  <c r="O44" i="1"/>
  <c r="E41" i="1"/>
  <c r="J44" i="1"/>
  <c r="E42" i="1"/>
  <c r="E43" i="1"/>
  <c r="E4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E2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<sst xmlns="http://schemas.openxmlformats.org/spreadsheetml/2006/main" count="197" uniqueCount="122">
  <si>
    <t>MINTATANTERV</t>
  </si>
  <si>
    <t>Kereskedelem és marketing felsőoktatási szakképzés</t>
  </si>
  <si>
    <t>Nappali tagozat</t>
  </si>
  <si>
    <t xml:space="preserve">  heti óraszámokkal (ea, tgy., l.)) ; követelményekkel (k.); kreditekkel (kr.)</t>
  </si>
  <si>
    <t>Kód</t>
  </si>
  <si>
    <t>Tantárgyak</t>
  </si>
  <si>
    <t>elearning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</si>
  <si>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</si>
  <si>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</si>
  <si>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</si>
  <si>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</si>
  <si>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</si>
  <si>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</si>
  <si>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</si>
  <si>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</si>
  <si>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</si>
  <si>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ea</t>
  </si>
  <si>
    <t>tgy</t>
  </si>
  <si>
    <t>l</t>
  </si>
  <si>
    <t>k</t>
  </si>
  <si>
    <t>kr</t>
  </si>
  <si>
    <t>A</t>
  </si>
  <si>
    <t xml:space="preserve">Közös kompetencia modul </t>
  </si>
  <si>
    <t>GMXMP1KFNF</t>
  </si>
  <si>
    <t>Munkaerő-piaci ismeretek</t>
  </si>
  <si>
    <t>é</t>
  </si>
  <si>
    <t>GKXNY2KFNF</t>
  </si>
  <si>
    <t>Idegen nyelvi alapszintű ismeretek</t>
  </si>
  <si>
    <t>GIXSP1KFNF</t>
  </si>
  <si>
    <t>Szakmai és pénzügyi információ feldolgozási ismeretek</t>
  </si>
  <si>
    <t>GUXKI1KFNF</t>
  </si>
  <si>
    <t>Kommunikációs ismeretek</t>
  </si>
  <si>
    <t>B</t>
  </si>
  <si>
    <t>Képzési terület és képzési ág szerinti modul</t>
  </si>
  <si>
    <t>5.</t>
  </si>
  <si>
    <t>GKEJO1KFNF</t>
  </si>
  <si>
    <t xml:space="preserve">Államigazgatási és jogi ismeretek </t>
  </si>
  <si>
    <t>elearning</t>
  </si>
  <si>
    <t>v</t>
  </si>
  <si>
    <t>6.</t>
  </si>
  <si>
    <t>GIEVG2KFNF</t>
  </si>
  <si>
    <t xml:space="preserve">Vállalkozásgazdaságtan </t>
  </si>
  <si>
    <t>blended</t>
  </si>
  <si>
    <t>7.</t>
  </si>
  <si>
    <t>GMEST2KFNF</t>
  </si>
  <si>
    <t>Statisztika</t>
  </si>
  <si>
    <t>8.</t>
  </si>
  <si>
    <t>GMEMD1KFNF</t>
  </si>
  <si>
    <t>Menedzsment alapjai</t>
  </si>
  <si>
    <t>9.</t>
  </si>
  <si>
    <t>GKXKG1KFNF</t>
  </si>
  <si>
    <t>Közgazdaságtani alapismeretek</t>
  </si>
  <si>
    <t>C</t>
  </si>
  <si>
    <t>C Szakképzési modul</t>
  </si>
  <si>
    <t>C/1 Szakirány szerinti modul</t>
  </si>
  <si>
    <t>GUEPK1KFNF</t>
  </si>
  <si>
    <t xml:space="preserve">Piackutatás és adatelemzés </t>
  </si>
  <si>
    <t>GKESU1KFNF</t>
  </si>
  <si>
    <t>Startup projektek gazdasági támogatása</t>
  </si>
  <si>
    <t>GKEPA1KFNF</t>
  </si>
  <si>
    <t>Pénzügyek alapjai</t>
  </si>
  <si>
    <t>GKEVP2KFNF</t>
  </si>
  <si>
    <t>Vállalkozások pénzügyei</t>
  </si>
  <si>
    <t xml:space="preserve">Pénzügyek alapjai </t>
  </si>
  <si>
    <t>GUEMA1KFNF</t>
  </si>
  <si>
    <t>Marketing alapjai</t>
  </si>
  <si>
    <t>GMESA1KFNF</t>
  </si>
  <si>
    <t>Számvitel alapjai</t>
  </si>
  <si>
    <t>GKEPM2KFNF</t>
  </si>
  <si>
    <t>Projektmenedzsment</t>
  </si>
  <si>
    <t>GUEVV2KFNF</t>
  </si>
  <si>
    <t>Válság- és változásmenedzsment</t>
  </si>
  <si>
    <t>GMXHR1KFNF</t>
  </si>
  <si>
    <t>HR menedzsment  és vezetési technikák</t>
  </si>
  <si>
    <t>GUEFM2KFNF</t>
  </si>
  <si>
    <t xml:space="preserve">Fogyasztói magatartás és szervezeti piacok </t>
  </si>
  <si>
    <t>22.</t>
  </si>
  <si>
    <t>GUENK1KFNF</t>
  </si>
  <si>
    <t xml:space="preserve">Nemzetközi kereskedelmi ismeretek </t>
  </si>
  <si>
    <t>25.</t>
  </si>
  <si>
    <t>GUEPR2KFNF</t>
  </si>
  <si>
    <t>PR és sajtókapcsolatok</t>
  </si>
  <si>
    <t>GIEEK1KFNF</t>
  </si>
  <si>
    <t>E-kereskedelem</t>
  </si>
  <si>
    <t>GUEIM1KFNF</t>
  </si>
  <si>
    <t>Integrált marketingkommunikáció</t>
  </si>
  <si>
    <t>C/2 Gyakorlati félév</t>
  </si>
  <si>
    <t>GUGSG2GKFNF</t>
  </si>
  <si>
    <t>Szakmai gyakorlat</t>
  </si>
  <si>
    <t>Kritérium tárgyak</t>
  </si>
  <si>
    <t>26.</t>
  </si>
  <si>
    <t>GDIPAT1BNF</t>
  </si>
  <si>
    <t>Patronálás</t>
  </si>
  <si>
    <t>a</t>
  </si>
  <si>
    <t>Testnevelés</t>
  </si>
  <si>
    <t>h</t>
  </si>
  <si>
    <t>Összesen</t>
  </si>
  <si>
    <t>aláírás (a)</t>
  </si>
  <si>
    <t>vizsga (v)</t>
  </si>
  <si>
    <t>Féléviközi teljesítmény (f)</t>
  </si>
  <si>
    <t>Összes követelmény</t>
  </si>
  <si>
    <t>Záróvizsga:</t>
  </si>
  <si>
    <t>e</t>
  </si>
  <si>
    <t>gy</t>
  </si>
  <si>
    <t>OTTESI1FNF</t>
  </si>
  <si>
    <t>Marketingkommunikáció</t>
  </si>
  <si>
    <t xml:space="preserve">Komplex szakmai ismeretek 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</si>
  <si>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</si>
  <si>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</si>
  <si>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</si>
  <si>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</si>
  <si>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</si>
  <si>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</si>
  <si>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</si>
  <si>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</si>
  <si>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</si>
  <si>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</si>
  <si>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</si>
  <si>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</si>
  <si>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23.</t>
  </si>
  <si>
    <t>24.</t>
  </si>
  <si>
    <t>15 hét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</si>
</sst>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ck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</borders>
  <cellStyleXfs count="1">
    <xf numFmtId="0" fontId="0" fillId="0" borderId="0"/>
  </cellStyleXfs>
  <cellXfs count="217">
    <xf numFmtId="0" fontId="0" fillId="0" borderId="0" xfId="0"/>
    <xf numFmtId="0" fontId="6" fillId="0" borderId="0" xfId="0" applyFont="1" applyAlignment="1">
      <alignment horizontal="center"/>
    </xf>
    <xf numFmtId="0" fontId="4" fillId="0" borderId="12" xfId="0" applyFont="1" applyBorder="1"/>
    <xf numFmtId="0" fontId="5" fillId="0" borderId="12" xfId="0" applyFont="1" applyBorder="1" applyAlignment="1">
      <alignment horizontal="center"/>
    </xf>
    <xf numFmtId="0" fontId="5" fillId="0" borderId="12" xfId="0" applyFont="1" applyBorder="1"/>
    <xf numFmtId="0" fontId="4" fillId="0" borderId="12" xfId="0" applyFont="1" applyBorder="1" applyAlignment="1">
      <alignment horizontal="right"/>
    </xf>
    <xf numFmtId="0" fontId="4" fillId="0" borderId="13" xfId="0" applyFont="1" applyBorder="1"/>
    <xf numFmtId="0" fontId="4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/>
    <xf numFmtId="0" fontId="4" fillId="0" borderId="14" xfId="0" applyFont="1" applyBorder="1" applyAlignment="1">
      <alignment horizontal="right"/>
    </xf>
    <xf numFmtId="0" fontId="4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6" xfId="0" applyFont="1" applyBorder="1"/>
    <xf numFmtId="0" fontId="5" fillId="0" borderId="26" xfId="0" applyFont="1" applyBorder="1"/>
    <xf numFmtId="0" fontId="6" fillId="0" borderId="38" xfId="0" applyFont="1" applyBorder="1" applyAlignment="1">
      <alignment horizontal="center"/>
    </xf>
    <xf numFmtId="0" fontId="6" fillId="0" borderId="53" xfId="0" applyFont="1" applyBorder="1"/>
    <xf numFmtId="0" fontId="5" fillId="0" borderId="53" xfId="0" applyFont="1" applyBorder="1"/>
    <xf numFmtId="0" fontId="6" fillId="0" borderId="28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6" xfId="0" applyFont="1" applyBorder="1" applyAlignment="1">
      <alignment horizontal="center" wrapText="1"/>
    </xf>
    <xf numFmtId="0" fontId="6" fillId="0" borderId="61" xfId="0" applyFont="1" applyBorder="1"/>
    <xf numFmtId="0" fontId="5" fillId="0" borderId="61" xfId="0" applyFont="1" applyBorder="1"/>
    <xf numFmtId="0" fontId="6" fillId="0" borderId="4" xfId="0" applyFont="1" applyBorder="1" applyAlignment="1">
      <alignment horizontal="left"/>
    </xf>
    <xf numFmtId="0" fontId="5" fillId="0" borderId="54" xfId="0" applyFont="1" applyBorder="1" applyAlignment="1">
      <alignment horizontal="center"/>
    </xf>
    <xf numFmtId="0" fontId="4" fillId="0" borderId="56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4" fillId="0" borderId="63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25" xfId="0" applyFont="1" applyBorder="1" applyAlignment="1">
      <alignment horizontal="center"/>
    </xf>
    <xf numFmtId="0" fontId="6" fillId="2" borderId="71" xfId="0" applyFont="1" applyFill="1" applyBorder="1" applyAlignment="1">
      <alignment horizontal="left" vertical="center"/>
    </xf>
    <xf numFmtId="0" fontId="4" fillId="2" borderId="28" xfId="0" applyFont="1" applyFill="1" applyBorder="1" applyAlignment="1">
      <alignment horizontal="center" vertical="center"/>
    </xf>
    <xf numFmtId="0" fontId="6" fillId="0" borderId="25" xfId="0" applyFont="1" applyBorder="1"/>
    <xf numFmtId="0" fontId="6" fillId="0" borderId="72" xfId="0" applyFont="1" applyBorder="1"/>
    <xf numFmtId="0" fontId="6" fillId="2" borderId="7" xfId="0" applyFont="1" applyFill="1" applyBorder="1" applyAlignment="1">
      <alignment vertical="center"/>
    </xf>
    <xf numFmtId="0" fontId="6" fillId="2" borderId="72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/>
    </xf>
    <xf numFmtId="0" fontId="6" fillId="2" borderId="72" xfId="0" applyFont="1" applyFill="1" applyBorder="1"/>
    <xf numFmtId="0" fontId="4" fillId="2" borderId="47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6" fillId="3" borderId="64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46" xfId="0" applyFont="1" applyBorder="1"/>
    <xf numFmtId="0" fontId="4" fillId="0" borderId="28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6" fillId="0" borderId="28" xfId="0" applyFont="1" applyBorder="1" applyAlignment="1">
      <alignment horizontal="center" wrapText="1"/>
    </xf>
    <xf numFmtId="0" fontId="5" fillId="0" borderId="34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4" fillId="0" borderId="66" xfId="0" applyFont="1" applyBorder="1" applyAlignment="1">
      <alignment horizontal="center"/>
    </xf>
    <xf numFmtId="0" fontId="4" fillId="0" borderId="67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65" xfId="0" applyFont="1" applyBorder="1" applyAlignment="1">
      <alignment horizontal="center"/>
    </xf>
    <xf numFmtId="0" fontId="4" fillId="0" borderId="68" xfId="0" applyFont="1" applyBorder="1" applyAlignment="1">
      <alignment horizont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/>
    </xf>
    <xf numFmtId="0" fontId="4" fillId="0" borderId="73" xfId="0" applyFont="1" applyBorder="1" applyAlignment="1">
      <alignment horizontal="center"/>
    </xf>
    <xf numFmtId="0" fontId="4" fillId="0" borderId="55" xfId="0" applyFont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66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0" borderId="72" xfId="0" applyFont="1" applyBorder="1" applyAlignment="1">
      <alignment horizontal="center"/>
    </xf>
    <xf numFmtId="0" fontId="4" fillId="0" borderId="34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6" fillId="2" borderId="77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7" xfId="0" applyFont="1" applyFill="1" applyBorder="1"/>
    <xf numFmtId="0" fontId="5" fillId="2" borderId="46" xfId="0" applyFont="1" applyFill="1" applyBorder="1"/>
    <xf numFmtId="0" fontId="5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72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0" fillId="2" borderId="0" xfId="0" applyFill="1"/>
    <xf numFmtId="0" fontId="5" fillId="2" borderId="26" xfId="0" applyFont="1" applyFill="1" applyBorder="1"/>
    <xf numFmtId="0" fontId="4" fillId="2" borderId="29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4" fillId="2" borderId="67" xfId="0" applyFont="1" applyFill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38" xfId="0" applyFont="1" applyFill="1" applyBorder="1"/>
    <xf numFmtId="0" fontId="6" fillId="2" borderId="20" xfId="0" applyFont="1" applyFill="1" applyBorder="1"/>
    <xf numFmtId="0" fontId="5" fillId="2" borderId="21" xfId="0" applyFont="1" applyFill="1" applyBorder="1" applyAlignment="1">
      <alignment horizontal="center" wrapText="1"/>
    </xf>
    <xf numFmtId="0" fontId="7" fillId="2" borderId="2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50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7" fillId="2" borderId="24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7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79" xfId="0" applyFont="1" applyFill="1" applyBorder="1" applyAlignment="1">
      <alignment horizontal="center" vertical="center"/>
    </xf>
    <xf numFmtId="0" fontId="5" fillId="2" borderId="81" xfId="0" applyFont="1" applyFill="1" applyBorder="1" applyAlignment="1">
      <alignment horizontal="center" vertical="center"/>
    </xf>
    <xf numFmtId="0" fontId="5" fillId="2" borderId="82" xfId="0" applyFont="1" applyFill="1" applyBorder="1" applyAlignment="1">
      <alignment horizontal="center" vertical="center"/>
    </xf>
    <xf numFmtId="0" fontId="4" fillId="2" borderId="81" xfId="0" applyFont="1" applyFill="1" applyBorder="1" applyAlignment="1">
      <alignment horizontal="center" vertical="center"/>
    </xf>
    <xf numFmtId="0" fontId="6" fillId="2" borderId="81" xfId="0" applyFont="1" applyFill="1" applyBorder="1" applyAlignment="1">
      <alignment vertical="center"/>
    </xf>
    <xf numFmtId="0" fontId="5" fillId="2" borderId="81" xfId="0" applyFont="1" applyFill="1" applyBorder="1"/>
    <xf numFmtId="0" fontId="4" fillId="2" borderId="79" xfId="0" applyFont="1" applyFill="1" applyBorder="1" applyAlignment="1">
      <alignment horizontal="center" vertical="center"/>
    </xf>
    <xf numFmtId="0" fontId="6" fillId="2" borderId="83" xfId="0" applyFont="1" applyFill="1" applyBorder="1" applyAlignment="1">
      <alignment horizontal="left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/>
    </xf>
    <xf numFmtId="0" fontId="6" fillId="2" borderId="38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48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2" borderId="49" xfId="0" applyFont="1" applyFill="1" applyBorder="1" applyAlignment="1">
      <alignment horizontal="center"/>
    </xf>
    <xf numFmtId="0" fontId="4" fillId="2" borderId="45" xfId="0" applyFont="1" applyFill="1" applyBorder="1" applyAlignment="1">
      <alignment horizontal="center"/>
    </xf>
    <xf numFmtId="0" fontId="4" fillId="2" borderId="76" xfId="0" applyFont="1" applyFill="1" applyBorder="1" applyAlignment="1">
      <alignment horizontal="center"/>
    </xf>
    <xf numFmtId="0" fontId="6" fillId="2" borderId="26" xfId="0" applyFont="1" applyFill="1" applyBorder="1"/>
    <xf numFmtId="0" fontId="5" fillId="2" borderId="51" xfId="0" applyFont="1" applyFill="1" applyBorder="1" applyAlignment="1">
      <alignment horizontal="center"/>
    </xf>
    <xf numFmtId="0" fontId="5" fillId="2" borderId="52" xfId="0" applyFont="1" applyFill="1" applyBorder="1"/>
    <xf numFmtId="0" fontId="5" fillId="2" borderId="53" xfId="0" applyFont="1" applyFill="1" applyBorder="1"/>
    <xf numFmtId="0" fontId="5" fillId="2" borderId="54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4" fillId="2" borderId="56" xfId="0" applyFont="1" applyFill="1" applyBorder="1" applyAlignment="1">
      <alignment horizontal="center"/>
    </xf>
    <xf numFmtId="0" fontId="5" fillId="2" borderId="57" xfId="0" applyFont="1" applyFill="1" applyBorder="1" applyAlignment="1">
      <alignment horizontal="center"/>
    </xf>
    <xf numFmtId="0" fontId="4" fillId="2" borderId="5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/>
    </xf>
    <xf numFmtId="0" fontId="4" fillId="2" borderId="59" xfId="0" applyFont="1" applyFill="1" applyBorder="1" applyAlignment="1">
      <alignment horizontal="center"/>
    </xf>
    <xf numFmtId="0" fontId="5" fillId="2" borderId="60" xfId="0" applyFont="1" applyFill="1" applyBorder="1" applyAlignment="1">
      <alignment horizontal="center"/>
    </xf>
    <xf numFmtId="0" fontId="4" fillId="2" borderId="66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37" xfId="0" applyFont="1" applyFill="1" applyBorder="1"/>
    <xf numFmtId="0" fontId="4" fillId="2" borderId="37" xfId="0" applyFont="1" applyFill="1" applyBorder="1" applyAlignment="1">
      <alignment horizontal="center"/>
    </xf>
    <xf numFmtId="0" fontId="5" fillId="2" borderId="47" xfId="0" applyFont="1" applyFill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12" xfId="0" applyFont="1" applyFill="1" applyBorder="1"/>
    <xf numFmtId="0" fontId="5" fillId="2" borderId="61" xfId="0" applyFont="1" applyFill="1" applyBorder="1"/>
    <xf numFmtId="0" fontId="5" fillId="2" borderId="16" xfId="0" applyFont="1" applyFill="1" applyBorder="1" applyAlignment="1">
      <alignment horizontal="center"/>
    </xf>
    <xf numFmtId="0" fontId="5" fillId="2" borderId="62" xfId="0" applyFont="1" applyFill="1" applyBorder="1" applyAlignment="1">
      <alignment horizontal="center"/>
    </xf>
    <xf numFmtId="0" fontId="4" fillId="2" borderId="63" xfId="0" applyFont="1" applyFill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/>
    </xf>
    <xf numFmtId="0" fontId="4" fillId="2" borderId="41" xfId="0" applyFont="1" applyFill="1" applyBorder="1" applyAlignment="1">
      <alignment horizontal="center"/>
    </xf>
    <xf numFmtId="0" fontId="4" fillId="2" borderId="42" xfId="0" applyFont="1" applyFill="1" applyBorder="1" applyAlignment="1">
      <alignment horizontal="center"/>
    </xf>
    <xf numFmtId="0" fontId="5" fillId="2" borderId="75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20" xfId="0" applyFont="1" applyFill="1" applyBorder="1"/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center"/>
    </xf>
    <xf numFmtId="0" fontId="6" fillId="2" borderId="6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78" xfId="0" applyFont="1" applyFill="1" applyBorder="1" applyAlignment="1">
      <alignment vertical="center"/>
    </xf>
    <xf numFmtId="0" fontId="5" fillId="2" borderId="69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85" xfId="0" applyFont="1" applyFill="1" applyBorder="1" applyAlignment="1">
      <alignment horizontal="center" vertical="center"/>
    </xf>
    <xf numFmtId="0" fontId="5" fillId="2" borderId="86" xfId="0" applyFont="1" applyFill="1" applyBorder="1" applyAlignment="1">
      <alignment horizontal="center" vertical="center"/>
    </xf>
    <xf numFmtId="0" fontId="5" fillId="2" borderId="83" xfId="0" applyFont="1" applyFill="1" applyBorder="1" applyAlignment="1">
      <alignment vertical="center"/>
    </xf>
    <xf numFmtId="0" fontId="6" fillId="2" borderId="83" xfId="0" applyFont="1" applyFill="1" applyBorder="1"/>
    <xf numFmtId="0" fontId="6" fillId="2" borderId="83" xfId="0" applyFont="1" applyFill="1" applyBorder="1" applyAlignment="1">
      <alignment vertical="center"/>
    </xf>
    <xf numFmtId="0" fontId="5" fillId="2" borderId="81" xfId="0" applyFont="1" applyFill="1" applyBorder="1" applyAlignment="1">
      <alignment horizontal="left"/>
    </xf>
    <xf numFmtId="0" fontId="6" fillId="2" borderId="84" xfId="0" applyFont="1" applyFill="1" applyBorder="1" applyAlignment="1">
      <alignment vertical="center"/>
    </xf>
    <xf numFmtId="0" fontId="5" fillId="2" borderId="82" xfId="0" applyFont="1" applyFill="1" applyBorder="1"/>
    <xf numFmtId="0" fontId="6" fillId="2" borderId="87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6" fillId="2" borderId="89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7" fillId="2" borderId="20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6" fillId="3" borderId="20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61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Y56"/>
  <sheetViews>
    <sheetView tabSelected="1" view="pageBreakPreview" topLeftCell="A22" zoomScale="90" zoomScaleNormal="90" zoomScaleSheetLayoutView="90" workbookViewId="0">
      <selection activeCell="AA36" sqref="AA36"/>
    </sheetView>
  </sheetViews>
  <sheetFormatPr defaultColWidth="9.140625" defaultRowHeight="12.75" x14ac:dyDescent="0.2"/>
  <cols>
    <col min="1" max="1" width="5.5703125" style="80" customWidth="1"/>
    <col min="2" max="2" width="12.7109375" customWidth="1"/>
    <col min="3" max="3" width="44.7109375" customWidth="1"/>
    <col min="4" max="4" width="7.42578125" style="80" customWidth="1"/>
    <col min="5" max="5" width="8" bestFit="1" customWidth="1"/>
    <col min="6" max="6" width="5.42578125" bestFit="1" customWidth="1"/>
    <col min="7" max="26" width="4.42578125" customWidth="1"/>
    <col min="27" max="27" width="27.7109375" style="1" customWidth="1"/>
  </cols>
  <sheetData>
    <row r="1" spans="1:27" ht="18" x14ac:dyDescent="0.25">
      <c r="A1" s="190" t="s">
        <v>0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</row>
    <row r="2" spans="1:27" ht="15" x14ac:dyDescent="0.25">
      <c r="A2" s="191" t="s">
        <v>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</row>
    <row r="3" spans="1:27" ht="15" customHeight="1" x14ac:dyDescent="0.2">
      <c r="A3" s="192" t="s">
        <v>2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</row>
    <row r="4" spans="1:27" ht="13.5" thickBot="1" x14ac:dyDescent="0.25">
      <c r="A4" s="193" t="s">
        <v>3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193"/>
    </row>
    <row r="5" spans="1:27" ht="13.5" thickBot="1" x14ac:dyDescent="0.25">
      <c r="A5" s="194"/>
      <c r="B5" s="194" t="s">
        <v>4</v>
      </c>
      <c r="C5" s="196" t="s">
        <v>5</v>
      </c>
      <c r="D5" s="198" t="s">
        <v>6</v>
      </c>
      <c r="E5" s="201" t="s">
        <v>7</v>
      </c>
      <c r="F5" s="202"/>
      <c r="G5" s="203" t="s">
        <v>8</v>
      </c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  <c r="X5" s="201"/>
      <c r="Y5" s="201"/>
      <c r="Z5" s="201"/>
      <c r="AA5" s="206" t="s">
        <v>9</v>
      </c>
    </row>
    <row r="6" spans="1:27" ht="13.5" thickBot="1" x14ac:dyDescent="0.25">
      <c r="A6" s="195"/>
      <c r="B6" s="195"/>
      <c r="C6" s="197"/>
      <c r="D6" s="199"/>
      <c r="E6" s="209" t="s">
        <v>10</v>
      </c>
      <c r="F6" s="211" t="s">
        <v>11</v>
      </c>
      <c r="G6" s="2"/>
      <c r="H6" s="2"/>
      <c r="I6" s="3" t="s">
        <v>12</v>
      </c>
      <c r="J6" s="4"/>
      <c r="K6" s="5"/>
      <c r="L6" s="6"/>
      <c r="M6" s="7"/>
      <c r="N6" s="8" t="s">
        <v>13</v>
      </c>
      <c r="O6" s="9"/>
      <c r="P6" s="10"/>
      <c r="Q6" s="2"/>
      <c r="R6" s="2"/>
      <c r="S6" s="3" t="s">
        <v>14</v>
      </c>
      <c r="T6" s="4"/>
      <c r="U6" s="5"/>
      <c r="V6" s="6"/>
      <c r="W6" s="7"/>
      <c r="X6" s="8" t="s">
        <v>15</v>
      </c>
      <c r="Y6" s="9"/>
      <c r="Z6" s="10"/>
      <c r="AA6" s="207"/>
    </row>
    <row r="7" spans="1:27" ht="13.5" thickBot="1" x14ac:dyDescent="0.25">
      <c r="A7" s="195"/>
      <c r="B7" s="195"/>
      <c r="C7" s="197"/>
      <c r="D7" s="200"/>
      <c r="E7" s="210"/>
      <c r="F7" s="212"/>
      <c r="G7" s="11" t="s">
        <v>16</v>
      </c>
      <c r="H7" s="11" t="s">
        <v>17</v>
      </c>
      <c r="I7" s="12" t="s">
        <v>18</v>
      </c>
      <c r="J7" s="12" t="s">
        <v>19</v>
      </c>
      <c r="K7" s="64" t="s">
        <v>20</v>
      </c>
      <c r="L7" s="13" t="s">
        <v>16</v>
      </c>
      <c r="M7" s="11" t="s">
        <v>17</v>
      </c>
      <c r="N7" s="12" t="s">
        <v>18</v>
      </c>
      <c r="O7" s="12" t="s">
        <v>19</v>
      </c>
      <c r="P7" s="91" t="s">
        <v>20</v>
      </c>
      <c r="Q7" s="11" t="s">
        <v>16</v>
      </c>
      <c r="R7" s="11" t="s">
        <v>17</v>
      </c>
      <c r="S7" s="12" t="s">
        <v>18</v>
      </c>
      <c r="T7" s="12" t="s">
        <v>19</v>
      </c>
      <c r="U7" s="64" t="s">
        <v>20</v>
      </c>
      <c r="V7" s="13" t="s">
        <v>16</v>
      </c>
      <c r="W7" s="11" t="s">
        <v>17</v>
      </c>
      <c r="X7" s="12" t="s">
        <v>18</v>
      </c>
      <c r="Y7" s="12" t="s">
        <v>19</v>
      </c>
      <c r="Z7" s="91" t="s">
        <v>20</v>
      </c>
      <c r="AA7" s="208"/>
    </row>
    <row r="8" spans="1:27" ht="15" customHeight="1" thickBot="1" x14ac:dyDescent="0.25">
      <c r="A8" s="63" t="s">
        <v>21</v>
      </c>
      <c r="B8" s="213" t="s">
        <v>22</v>
      </c>
      <c r="C8" s="214"/>
      <c r="D8" s="56"/>
      <c r="E8" s="54">
        <f>SUM(E9:E12)</f>
        <v>10</v>
      </c>
      <c r="F8" s="54">
        <f t="shared" ref="F8:Z8" si="0">SUM(F9:F12)</f>
        <v>12</v>
      </c>
      <c r="G8" s="54">
        <f t="shared" si="0"/>
        <v>1</v>
      </c>
      <c r="H8" s="54">
        <f t="shared" si="0"/>
        <v>4</v>
      </c>
      <c r="I8" s="54">
        <f t="shared" si="0"/>
        <v>0</v>
      </c>
      <c r="J8" s="54">
        <f t="shared" si="0"/>
        <v>0</v>
      </c>
      <c r="K8" s="54">
        <f t="shared" si="0"/>
        <v>6</v>
      </c>
      <c r="L8" s="54">
        <f t="shared" si="0"/>
        <v>0</v>
      </c>
      <c r="M8" s="54">
        <f t="shared" si="0"/>
        <v>2</v>
      </c>
      <c r="N8" s="54">
        <f t="shared" si="0"/>
        <v>0</v>
      </c>
      <c r="O8" s="54">
        <f t="shared" si="0"/>
        <v>0</v>
      </c>
      <c r="P8" s="54">
        <f t="shared" si="0"/>
        <v>3</v>
      </c>
      <c r="Q8" s="54">
        <f t="shared" si="0"/>
        <v>2</v>
      </c>
      <c r="R8" s="54">
        <f t="shared" si="0"/>
        <v>1</v>
      </c>
      <c r="S8" s="54">
        <f t="shared" si="0"/>
        <v>0</v>
      </c>
      <c r="T8" s="54">
        <f t="shared" si="0"/>
        <v>0</v>
      </c>
      <c r="U8" s="54">
        <f t="shared" si="0"/>
        <v>3</v>
      </c>
      <c r="V8" s="54">
        <f t="shared" si="0"/>
        <v>0</v>
      </c>
      <c r="W8" s="54">
        <f t="shared" si="0"/>
        <v>0</v>
      </c>
      <c r="X8" s="54">
        <f t="shared" si="0"/>
        <v>0</v>
      </c>
      <c r="Y8" s="54">
        <f t="shared" si="0"/>
        <v>0</v>
      </c>
      <c r="Z8" s="54">
        <f t="shared" si="0"/>
        <v>0</v>
      </c>
      <c r="AA8" s="54"/>
    </row>
    <row r="9" spans="1:27" ht="15" customHeight="1" x14ac:dyDescent="0.2">
      <c r="A9" s="41" t="s">
        <v>12</v>
      </c>
      <c r="B9" s="16" t="s">
        <v>23</v>
      </c>
      <c r="C9" s="17" t="s">
        <v>24</v>
      </c>
      <c r="D9" s="31"/>
      <c r="E9" s="66">
        <f>G9+H9+I9+L9+M9+N9+Q9+R9+S9+V9+W9+X9</f>
        <v>3</v>
      </c>
      <c r="F9" s="32">
        <v>3</v>
      </c>
      <c r="G9" s="33"/>
      <c r="H9" s="33"/>
      <c r="I9" s="33"/>
      <c r="J9" s="33"/>
      <c r="K9" s="32"/>
      <c r="L9" s="35"/>
      <c r="M9" s="33"/>
      <c r="N9" s="33"/>
      <c r="O9" s="33"/>
      <c r="P9" s="32"/>
      <c r="Q9" s="35">
        <v>2</v>
      </c>
      <c r="R9" s="33">
        <v>1</v>
      </c>
      <c r="S9" s="33">
        <v>0</v>
      </c>
      <c r="T9" s="33" t="s">
        <v>25</v>
      </c>
      <c r="U9" s="32">
        <v>3</v>
      </c>
      <c r="V9" s="33"/>
      <c r="W9" s="33"/>
      <c r="X9" s="33"/>
      <c r="Y9" s="33"/>
      <c r="Z9" s="67"/>
      <c r="AA9" s="68"/>
    </row>
    <row r="10" spans="1:27" ht="15" customHeight="1" x14ac:dyDescent="0.2">
      <c r="A10" s="41" t="s">
        <v>13</v>
      </c>
      <c r="B10" s="16" t="s">
        <v>26</v>
      </c>
      <c r="C10" s="17" t="s">
        <v>27</v>
      </c>
      <c r="D10" s="31"/>
      <c r="E10" s="66">
        <f t="shared" ref="E10:E12" si="1">G10+H10+I10+L10+M10+N10+Q10+R10+S10+V10+W10+X10</f>
        <v>2</v>
      </c>
      <c r="F10" s="32">
        <f t="shared" ref="F10:F11" si="2">K10+P10+U10+Z10</f>
        <v>3</v>
      </c>
      <c r="G10" s="69"/>
      <c r="H10" s="69"/>
      <c r="I10" s="69"/>
      <c r="J10" s="69"/>
      <c r="K10" s="32"/>
      <c r="L10" s="33">
        <v>0</v>
      </c>
      <c r="M10" s="33">
        <v>2</v>
      </c>
      <c r="N10" s="33">
        <v>0</v>
      </c>
      <c r="O10" s="33" t="s">
        <v>25</v>
      </c>
      <c r="P10" s="32">
        <v>3</v>
      </c>
      <c r="Q10" s="35"/>
      <c r="R10" s="33"/>
      <c r="S10" s="33"/>
      <c r="T10" s="33"/>
      <c r="U10" s="32"/>
      <c r="V10" s="33"/>
      <c r="W10" s="33"/>
      <c r="X10" s="33"/>
      <c r="Y10" s="33"/>
      <c r="Z10" s="67"/>
      <c r="AA10" s="22"/>
    </row>
    <row r="11" spans="1:27" ht="15" customHeight="1" x14ac:dyDescent="0.2">
      <c r="A11" s="41" t="s">
        <v>14</v>
      </c>
      <c r="B11" s="16" t="s">
        <v>28</v>
      </c>
      <c r="C11" s="17" t="s">
        <v>29</v>
      </c>
      <c r="D11" s="31"/>
      <c r="E11" s="66">
        <f t="shared" si="1"/>
        <v>2</v>
      </c>
      <c r="F11" s="32">
        <f t="shared" si="2"/>
        <v>3</v>
      </c>
      <c r="G11" s="33">
        <v>0</v>
      </c>
      <c r="H11" s="33">
        <v>2</v>
      </c>
      <c r="I11" s="33">
        <v>0</v>
      </c>
      <c r="J11" s="33" t="s">
        <v>25</v>
      </c>
      <c r="K11" s="32">
        <v>3</v>
      </c>
      <c r="L11" s="70"/>
      <c r="M11" s="69"/>
      <c r="N11" s="69"/>
      <c r="O11" s="69"/>
      <c r="P11" s="71"/>
      <c r="Q11" s="33"/>
      <c r="R11" s="33"/>
      <c r="S11" s="33"/>
      <c r="T11" s="33"/>
      <c r="U11" s="32"/>
      <c r="V11" s="33"/>
      <c r="W11" s="33"/>
      <c r="X11" s="33"/>
      <c r="Y11" s="33"/>
      <c r="Z11" s="67"/>
      <c r="AA11" s="22"/>
    </row>
    <row r="12" spans="1:27" ht="15" customHeight="1" thickBot="1" x14ac:dyDescent="0.25">
      <c r="A12" s="41" t="s">
        <v>15</v>
      </c>
      <c r="B12" s="16" t="s">
        <v>30</v>
      </c>
      <c r="C12" s="17" t="s">
        <v>31</v>
      </c>
      <c r="D12" s="31"/>
      <c r="E12" s="66">
        <f t="shared" si="1"/>
        <v>3</v>
      </c>
      <c r="F12" s="32">
        <v>3</v>
      </c>
      <c r="G12" s="33">
        <v>1</v>
      </c>
      <c r="H12" s="33">
        <v>2</v>
      </c>
      <c r="I12" s="33">
        <v>0</v>
      </c>
      <c r="J12" s="33" t="s">
        <v>25</v>
      </c>
      <c r="K12" s="32">
        <v>3</v>
      </c>
      <c r="L12" s="33"/>
      <c r="M12" s="33"/>
      <c r="N12" s="33"/>
      <c r="O12" s="33"/>
      <c r="P12" s="32"/>
      <c r="Q12" s="70"/>
      <c r="R12" s="33"/>
      <c r="S12" s="33"/>
      <c r="T12" s="33"/>
      <c r="U12" s="34"/>
      <c r="V12" s="70"/>
      <c r="W12" s="33"/>
      <c r="X12" s="33"/>
      <c r="Y12" s="33"/>
      <c r="Z12" s="67"/>
      <c r="AA12" s="22"/>
    </row>
    <row r="13" spans="1:27" ht="15" customHeight="1" thickBot="1" x14ac:dyDescent="0.25">
      <c r="A13" s="55" t="s">
        <v>32</v>
      </c>
      <c r="B13" s="213" t="s">
        <v>33</v>
      </c>
      <c r="C13" s="214"/>
      <c r="D13" s="56"/>
      <c r="E13" s="57">
        <f>SUM(E14:E18)</f>
        <v>19</v>
      </c>
      <c r="F13" s="58">
        <f>SUM(F14:F18)</f>
        <v>21</v>
      </c>
      <c r="G13" s="59">
        <f>SUM(G14:G18)</f>
        <v>6</v>
      </c>
      <c r="H13" s="60">
        <f>SUM(H14:H18)</f>
        <v>5</v>
      </c>
      <c r="I13" s="60">
        <f>SUM(I14:I18)</f>
        <v>0</v>
      </c>
      <c r="J13" s="60"/>
      <c r="K13" s="61">
        <f>SUM(K14:K18)</f>
        <v>13</v>
      </c>
      <c r="L13" s="59">
        <f>SUM(L14:L18)</f>
        <v>4</v>
      </c>
      <c r="M13" s="60">
        <f>SUM(M14:M18)</f>
        <v>2</v>
      </c>
      <c r="N13" s="60">
        <f>SUM(N14:N18)</f>
        <v>2</v>
      </c>
      <c r="O13" s="60"/>
      <c r="P13" s="62">
        <f>SUM(P14:P18)</f>
        <v>8</v>
      </c>
      <c r="Q13" s="60">
        <f>SUM(Q14:Q18)</f>
        <v>0</v>
      </c>
      <c r="R13" s="60">
        <f>SUM(R14:R18)</f>
        <v>0</v>
      </c>
      <c r="S13" s="60">
        <f>SUM(S14:S18)</f>
        <v>0</v>
      </c>
      <c r="T13" s="60"/>
      <c r="U13" s="61">
        <f>SUM(U14:U18)</f>
        <v>0</v>
      </c>
      <c r="V13" s="59">
        <f>SUM(V14:V18)</f>
        <v>0</v>
      </c>
      <c r="W13" s="60">
        <f>SUM(W14:W18)</f>
        <v>0</v>
      </c>
      <c r="X13" s="60">
        <f>SUM(X14:X18)</f>
        <v>0</v>
      </c>
      <c r="Y13" s="60"/>
      <c r="Z13" s="62">
        <f>SUM(Z14:Z18)</f>
        <v>0</v>
      </c>
      <c r="AA13" s="54"/>
    </row>
    <row r="14" spans="1:27" ht="15" customHeight="1" x14ac:dyDescent="0.2">
      <c r="A14" s="72" t="s">
        <v>34</v>
      </c>
      <c r="B14" s="19" t="s">
        <v>35</v>
      </c>
      <c r="C14" s="20" t="s">
        <v>36</v>
      </c>
      <c r="D14" s="27" t="s">
        <v>37</v>
      </c>
      <c r="E14" s="66">
        <f t="shared" ref="E14" si="3">G14+H14+I14+L14+M14+N14+Q14+R14+S14+V14+W14+X14</f>
        <v>2</v>
      </c>
      <c r="F14" s="32">
        <f t="shared" ref="F14" si="4">K14+P14+U14+Z14</f>
        <v>3</v>
      </c>
      <c r="G14" s="29">
        <v>2</v>
      </c>
      <c r="H14" s="29">
        <v>0</v>
      </c>
      <c r="I14" s="29">
        <v>0</v>
      </c>
      <c r="J14" s="29" t="s">
        <v>38</v>
      </c>
      <c r="K14" s="28">
        <v>3</v>
      </c>
      <c r="L14" s="30"/>
      <c r="M14" s="29"/>
      <c r="N14" s="29"/>
      <c r="O14" s="29"/>
      <c r="P14" s="28"/>
      <c r="Q14" s="30"/>
      <c r="R14" s="29"/>
      <c r="S14" s="29"/>
      <c r="T14" s="29"/>
      <c r="U14" s="28"/>
      <c r="V14" s="29"/>
      <c r="W14" s="29"/>
      <c r="X14" s="29"/>
      <c r="Y14" s="29"/>
      <c r="Z14" s="73"/>
      <c r="AA14" s="21"/>
    </row>
    <row r="15" spans="1:27" ht="15" customHeight="1" x14ac:dyDescent="0.2">
      <c r="A15" s="41" t="s">
        <v>39</v>
      </c>
      <c r="B15" s="16" t="s">
        <v>40</v>
      </c>
      <c r="C15" s="17" t="s">
        <v>41</v>
      </c>
      <c r="D15" s="31" t="s">
        <v>42</v>
      </c>
      <c r="E15" s="66">
        <f t="shared" ref="E15:E18" si="5">G15+H15+I15+L15+M15+N15+Q15+R15+S15+V15+W15+X15</f>
        <v>4</v>
      </c>
      <c r="F15" s="32">
        <f t="shared" ref="F15:F18" si="6">K15+P15+U15+Z15</f>
        <v>4</v>
      </c>
      <c r="G15" s="33"/>
      <c r="H15" s="33"/>
      <c r="I15" s="33"/>
      <c r="J15" s="33"/>
      <c r="K15" s="32"/>
      <c r="L15" s="70">
        <v>2</v>
      </c>
      <c r="M15" s="69">
        <v>0</v>
      </c>
      <c r="N15" s="69">
        <v>2</v>
      </c>
      <c r="O15" s="69" t="s">
        <v>38</v>
      </c>
      <c r="P15" s="71">
        <v>4</v>
      </c>
      <c r="Q15" s="35"/>
      <c r="R15" s="33"/>
      <c r="S15" s="33"/>
      <c r="T15" s="33"/>
      <c r="U15" s="32"/>
      <c r="V15" s="33"/>
      <c r="W15" s="33"/>
      <c r="X15" s="33"/>
      <c r="Y15" s="33"/>
      <c r="Z15" s="74"/>
      <c r="AA15" s="22"/>
    </row>
    <row r="16" spans="1:27" ht="15" customHeight="1" x14ac:dyDescent="0.2">
      <c r="A16" s="41" t="s">
        <v>43</v>
      </c>
      <c r="B16" s="16" t="s">
        <v>44</v>
      </c>
      <c r="C16" s="17" t="s">
        <v>45</v>
      </c>
      <c r="D16" s="31" t="s">
        <v>42</v>
      </c>
      <c r="E16" s="66">
        <f t="shared" si="5"/>
        <v>4</v>
      </c>
      <c r="F16" s="32">
        <f t="shared" si="6"/>
        <v>4</v>
      </c>
      <c r="G16" s="33"/>
      <c r="H16" s="33"/>
      <c r="I16" s="33"/>
      <c r="J16" s="33"/>
      <c r="K16" s="32"/>
      <c r="L16" s="70">
        <v>2</v>
      </c>
      <c r="M16" s="69">
        <v>2</v>
      </c>
      <c r="N16" s="69">
        <v>0</v>
      </c>
      <c r="O16" s="69" t="s">
        <v>25</v>
      </c>
      <c r="P16" s="71">
        <v>4</v>
      </c>
      <c r="Q16" s="33"/>
      <c r="R16" s="33"/>
      <c r="S16" s="33"/>
      <c r="T16" s="33"/>
      <c r="U16" s="32"/>
      <c r="V16" s="33"/>
      <c r="W16" s="33"/>
      <c r="X16" s="33"/>
      <c r="Y16" s="33"/>
      <c r="Z16" s="74"/>
      <c r="AA16" s="23"/>
    </row>
    <row r="17" spans="1:259" ht="15" customHeight="1" x14ac:dyDescent="0.2">
      <c r="A17" s="41" t="s">
        <v>46</v>
      </c>
      <c r="B17" s="16" t="s">
        <v>47</v>
      </c>
      <c r="C17" s="17" t="s">
        <v>48</v>
      </c>
      <c r="D17" s="31" t="s">
        <v>42</v>
      </c>
      <c r="E17" s="66">
        <f t="shared" si="5"/>
        <v>4</v>
      </c>
      <c r="F17" s="32">
        <v>5</v>
      </c>
      <c r="G17" s="33">
        <v>2</v>
      </c>
      <c r="H17" s="33">
        <v>2</v>
      </c>
      <c r="I17" s="33">
        <v>0</v>
      </c>
      <c r="J17" s="33" t="s">
        <v>25</v>
      </c>
      <c r="K17" s="32">
        <v>5</v>
      </c>
      <c r="L17" s="33"/>
      <c r="M17" s="33"/>
      <c r="N17" s="33"/>
      <c r="O17" s="33"/>
      <c r="P17" s="33"/>
      <c r="Q17" s="70"/>
      <c r="R17" s="33"/>
      <c r="S17" s="33"/>
      <c r="T17" s="33"/>
      <c r="U17" s="34"/>
      <c r="V17" s="70"/>
      <c r="W17" s="33"/>
      <c r="X17" s="33"/>
      <c r="Y17" s="33"/>
      <c r="Z17" s="74"/>
      <c r="AA17" s="22"/>
    </row>
    <row r="18" spans="1:259" ht="15" customHeight="1" thickBot="1" x14ac:dyDescent="0.25">
      <c r="A18" s="75" t="s">
        <v>49</v>
      </c>
      <c r="B18" s="24" t="s">
        <v>50</v>
      </c>
      <c r="C18" s="25" t="s">
        <v>51</v>
      </c>
      <c r="D18" s="36"/>
      <c r="E18" s="81">
        <f t="shared" si="5"/>
        <v>5</v>
      </c>
      <c r="F18" s="38">
        <f t="shared" si="6"/>
        <v>5</v>
      </c>
      <c r="G18" s="76">
        <v>2</v>
      </c>
      <c r="H18" s="76">
        <v>3</v>
      </c>
      <c r="I18" s="76">
        <v>0</v>
      </c>
      <c r="J18" s="76" t="s">
        <v>38</v>
      </c>
      <c r="K18" s="37">
        <v>5</v>
      </c>
      <c r="L18" s="77"/>
      <c r="M18" s="76"/>
      <c r="N18" s="76"/>
      <c r="O18" s="76"/>
      <c r="P18" s="37"/>
      <c r="Q18" s="77"/>
      <c r="R18" s="76"/>
      <c r="S18" s="76"/>
      <c r="T18" s="76"/>
      <c r="U18" s="37"/>
      <c r="V18" s="76"/>
      <c r="W18" s="76"/>
      <c r="X18" s="76"/>
      <c r="Y18" s="76"/>
      <c r="Z18" s="78"/>
      <c r="AA18" s="22"/>
    </row>
    <row r="19" spans="1:259" ht="15" customHeight="1" thickBot="1" x14ac:dyDescent="0.25">
      <c r="A19" s="51" t="s">
        <v>52</v>
      </c>
      <c r="B19" s="215" t="s">
        <v>53</v>
      </c>
      <c r="C19" s="216"/>
      <c r="D19" s="52"/>
      <c r="E19" s="53">
        <f t="shared" ref="E19:Z19" si="7">E20+E35</f>
        <v>90</v>
      </c>
      <c r="F19" s="53">
        <f t="shared" si="7"/>
        <v>87</v>
      </c>
      <c r="G19" s="53">
        <f t="shared" si="7"/>
        <v>5</v>
      </c>
      <c r="H19" s="53">
        <f t="shared" si="7"/>
        <v>6</v>
      </c>
      <c r="I19" s="53">
        <f t="shared" si="7"/>
        <v>0</v>
      </c>
      <c r="J19" s="53">
        <f t="shared" si="7"/>
        <v>0</v>
      </c>
      <c r="K19" s="53">
        <f t="shared" si="7"/>
        <v>12</v>
      </c>
      <c r="L19" s="53">
        <f t="shared" si="7"/>
        <v>10</v>
      </c>
      <c r="M19" s="53">
        <f t="shared" si="7"/>
        <v>8</v>
      </c>
      <c r="N19" s="53">
        <f t="shared" si="7"/>
        <v>1</v>
      </c>
      <c r="O19" s="53">
        <f t="shared" si="7"/>
        <v>0</v>
      </c>
      <c r="P19" s="53">
        <f t="shared" si="7"/>
        <v>21</v>
      </c>
      <c r="Q19" s="53">
        <f t="shared" si="7"/>
        <v>9</v>
      </c>
      <c r="R19" s="53">
        <f t="shared" si="7"/>
        <v>8</v>
      </c>
      <c r="S19" s="53">
        <f t="shared" si="7"/>
        <v>3</v>
      </c>
      <c r="T19" s="53">
        <f t="shared" si="7"/>
        <v>0</v>
      </c>
      <c r="U19" s="53">
        <f t="shared" si="7"/>
        <v>24</v>
      </c>
      <c r="V19" s="53">
        <f t="shared" si="7"/>
        <v>0</v>
      </c>
      <c r="W19" s="53">
        <f t="shared" si="7"/>
        <v>0</v>
      </c>
      <c r="X19" s="53">
        <f t="shared" si="7"/>
        <v>0</v>
      </c>
      <c r="Y19" s="53">
        <f t="shared" si="7"/>
        <v>0</v>
      </c>
      <c r="Z19" s="53">
        <f t="shared" si="7"/>
        <v>30</v>
      </c>
      <c r="AA19" s="54"/>
    </row>
    <row r="20" spans="1:259" ht="15" customHeight="1" thickBot="1" x14ac:dyDescent="0.25">
      <c r="A20" s="18"/>
      <c r="B20" s="26" t="s">
        <v>54</v>
      </c>
      <c r="C20" s="26"/>
      <c r="D20" s="14"/>
      <c r="E20" s="15">
        <f t="shared" ref="E20:F20" si="8">SUM(E21:E34)</f>
        <v>50</v>
      </c>
      <c r="F20" s="15">
        <f t="shared" si="8"/>
        <v>57</v>
      </c>
      <c r="G20" s="15">
        <f t="shared" ref="G20:Z20" si="9">SUM(G21:G34)</f>
        <v>5</v>
      </c>
      <c r="H20" s="15">
        <f t="shared" si="9"/>
        <v>6</v>
      </c>
      <c r="I20" s="15">
        <f t="shared" si="9"/>
        <v>0</v>
      </c>
      <c r="J20" s="15">
        <f t="shared" si="9"/>
        <v>0</v>
      </c>
      <c r="K20" s="15">
        <f t="shared" si="9"/>
        <v>12</v>
      </c>
      <c r="L20" s="15">
        <f t="shared" si="9"/>
        <v>10</v>
      </c>
      <c r="M20" s="15">
        <f t="shared" si="9"/>
        <v>8</v>
      </c>
      <c r="N20" s="15">
        <f t="shared" si="9"/>
        <v>1</v>
      </c>
      <c r="O20" s="15">
        <f t="shared" si="9"/>
        <v>0</v>
      </c>
      <c r="P20" s="15">
        <f t="shared" si="9"/>
        <v>21</v>
      </c>
      <c r="Q20" s="15">
        <f t="shared" si="9"/>
        <v>9</v>
      </c>
      <c r="R20" s="15">
        <f t="shared" si="9"/>
        <v>8</v>
      </c>
      <c r="S20" s="15">
        <f t="shared" si="9"/>
        <v>3</v>
      </c>
      <c r="T20" s="15">
        <f t="shared" si="9"/>
        <v>0</v>
      </c>
      <c r="U20" s="15">
        <f t="shared" si="9"/>
        <v>24</v>
      </c>
      <c r="V20" s="15">
        <f t="shared" si="9"/>
        <v>0</v>
      </c>
      <c r="W20" s="15">
        <f t="shared" si="9"/>
        <v>0</v>
      </c>
      <c r="X20" s="15">
        <f t="shared" si="9"/>
        <v>0</v>
      </c>
      <c r="Y20" s="15">
        <f t="shared" si="9"/>
        <v>0</v>
      </c>
      <c r="Z20" s="15">
        <f t="shared" si="9"/>
        <v>0</v>
      </c>
      <c r="AA20" s="22"/>
    </row>
    <row r="21" spans="1:259" s="79" customFormat="1" ht="15" customHeight="1" x14ac:dyDescent="0.2">
      <c r="A21" s="41" t="s">
        <v>107</v>
      </c>
      <c r="B21" s="42" t="s">
        <v>55</v>
      </c>
      <c r="C21" s="65" t="s">
        <v>56</v>
      </c>
      <c r="D21" s="31" t="s">
        <v>42</v>
      </c>
      <c r="E21" s="66">
        <f t="shared" ref="E21:E34" si="10">G21+H21+I21+L21+M21+N21+Q21+R21+S21+V21+W21+X21+AA21+AB21+AC21+AF21+AG21+AH21+AK21+AL21+AM21</f>
        <v>4</v>
      </c>
      <c r="F21" s="82">
        <f t="shared" ref="F21:F34" si="11">K21+P21+U21+Z21+AE21+AJ21+AO21</f>
        <v>4</v>
      </c>
      <c r="G21" s="48"/>
      <c r="H21" s="50"/>
      <c r="I21" s="50"/>
      <c r="J21" s="50"/>
      <c r="K21" s="84"/>
      <c r="L21" s="48"/>
      <c r="M21" s="50"/>
      <c r="N21" s="50"/>
      <c r="O21" s="50"/>
      <c r="P21" s="84"/>
      <c r="Q21" s="48">
        <v>2</v>
      </c>
      <c r="R21" s="50">
        <v>2</v>
      </c>
      <c r="S21" s="50">
        <v>0</v>
      </c>
      <c r="T21" s="50" t="s">
        <v>38</v>
      </c>
      <c r="U21" s="84">
        <v>4</v>
      </c>
      <c r="V21" s="48"/>
      <c r="W21" s="50"/>
      <c r="X21" s="50"/>
      <c r="Y21" s="50"/>
      <c r="Z21" s="84"/>
      <c r="AA21" s="22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</row>
    <row r="22" spans="1:259" ht="15" customHeight="1" x14ac:dyDescent="0.2">
      <c r="A22" s="41" t="s">
        <v>108</v>
      </c>
      <c r="B22" s="44" t="s">
        <v>57</v>
      </c>
      <c r="C22" s="65" t="s">
        <v>58</v>
      </c>
      <c r="D22" s="31" t="s">
        <v>42</v>
      </c>
      <c r="E22" s="66">
        <f t="shared" si="10"/>
        <v>3</v>
      </c>
      <c r="F22" s="87">
        <f t="shared" si="11"/>
        <v>4</v>
      </c>
      <c r="G22" s="48"/>
      <c r="H22" s="50"/>
      <c r="I22" s="50"/>
      <c r="J22" s="50"/>
      <c r="K22" s="85"/>
      <c r="L22" s="48"/>
      <c r="M22" s="50"/>
      <c r="N22" s="50"/>
      <c r="O22" s="50"/>
      <c r="P22" s="85"/>
      <c r="Q22" s="88">
        <v>2</v>
      </c>
      <c r="R22" s="89">
        <v>0</v>
      </c>
      <c r="S22" s="89">
        <v>1</v>
      </c>
      <c r="T22" s="89" t="s">
        <v>25</v>
      </c>
      <c r="U22" s="90">
        <v>4</v>
      </c>
      <c r="V22" s="48"/>
      <c r="W22" s="50"/>
      <c r="X22" s="50"/>
      <c r="Y22" s="50"/>
      <c r="Z22" s="85"/>
      <c r="AA22" s="22"/>
    </row>
    <row r="23" spans="1:259" ht="15" customHeight="1" x14ac:dyDescent="0.2">
      <c r="A23" s="41" t="s">
        <v>109</v>
      </c>
      <c r="B23" s="45" t="s">
        <v>59</v>
      </c>
      <c r="C23" s="65" t="s">
        <v>60</v>
      </c>
      <c r="D23" s="31" t="s">
        <v>42</v>
      </c>
      <c r="E23" s="66">
        <f t="shared" si="10"/>
        <v>3</v>
      </c>
      <c r="F23" s="87">
        <f t="shared" si="11"/>
        <v>4</v>
      </c>
      <c r="G23" s="48">
        <v>1</v>
      </c>
      <c r="H23" s="50">
        <v>2</v>
      </c>
      <c r="I23" s="50">
        <v>0</v>
      </c>
      <c r="J23" s="50" t="s">
        <v>25</v>
      </c>
      <c r="K23" s="85">
        <v>4</v>
      </c>
      <c r="L23" s="48"/>
      <c r="M23" s="50"/>
      <c r="N23" s="50"/>
      <c r="O23" s="50"/>
      <c r="P23" s="85"/>
      <c r="Q23" s="48"/>
      <c r="R23" s="50"/>
      <c r="S23" s="50"/>
      <c r="T23" s="50"/>
      <c r="U23" s="85"/>
      <c r="V23" s="48"/>
      <c r="W23" s="50"/>
      <c r="X23" s="50"/>
      <c r="Y23" s="50"/>
      <c r="Z23" s="85"/>
      <c r="AA23" s="22"/>
    </row>
    <row r="24" spans="1:259" s="100" customFormat="1" ht="15" customHeight="1" x14ac:dyDescent="0.2">
      <c r="A24" s="93" t="s">
        <v>110</v>
      </c>
      <c r="B24" s="94" t="s">
        <v>61</v>
      </c>
      <c r="C24" s="95" t="s">
        <v>62</v>
      </c>
      <c r="D24" s="96" t="s">
        <v>42</v>
      </c>
      <c r="E24" s="97">
        <f>G24+H24+I24+L24+M24+N24+Q24+R24+S24+V24+W24+X24</f>
        <v>4</v>
      </c>
      <c r="F24" s="98">
        <v>5</v>
      </c>
      <c r="G24" s="48"/>
      <c r="H24" s="50"/>
      <c r="I24" s="50"/>
      <c r="J24" s="50"/>
      <c r="K24" s="85"/>
      <c r="L24" s="48">
        <v>2</v>
      </c>
      <c r="M24" s="50">
        <v>2</v>
      </c>
      <c r="N24" s="50">
        <v>0</v>
      </c>
      <c r="O24" s="50" t="s">
        <v>38</v>
      </c>
      <c r="P24" s="85">
        <v>5</v>
      </c>
      <c r="Q24" s="48"/>
      <c r="R24" s="50"/>
      <c r="S24" s="50"/>
      <c r="T24" s="50"/>
      <c r="U24" s="85"/>
      <c r="V24" s="48"/>
      <c r="W24" s="50"/>
      <c r="X24" s="50"/>
      <c r="Y24" s="50"/>
      <c r="Z24" s="85"/>
      <c r="AA24" s="99" t="s">
        <v>63</v>
      </c>
      <c r="AB24" s="103"/>
    </row>
    <row r="25" spans="1:259" s="79" customFormat="1" ht="15" customHeight="1" x14ac:dyDescent="0.2">
      <c r="A25" s="93" t="s">
        <v>111</v>
      </c>
      <c r="B25" s="42" t="s">
        <v>64</v>
      </c>
      <c r="C25" s="95" t="s">
        <v>65</v>
      </c>
      <c r="D25" s="96" t="s">
        <v>42</v>
      </c>
      <c r="E25" s="97">
        <f t="shared" si="10"/>
        <v>4</v>
      </c>
      <c r="F25" s="43">
        <f t="shared" si="11"/>
        <v>4</v>
      </c>
      <c r="G25" s="48">
        <v>2</v>
      </c>
      <c r="H25" s="50">
        <v>2</v>
      </c>
      <c r="I25" s="50">
        <v>0</v>
      </c>
      <c r="J25" s="50" t="s">
        <v>38</v>
      </c>
      <c r="K25" s="85">
        <v>4</v>
      </c>
      <c r="L25" s="48"/>
      <c r="M25" s="50"/>
      <c r="N25" s="50"/>
      <c r="O25" s="50"/>
      <c r="P25" s="85"/>
      <c r="Q25" s="48"/>
      <c r="R25" s="50"/>
      <c r="S25" s="50"/>
      <c r="T25" s="50"/>
      <c r="U25" s="85"/>
      <c r="V25" s="48"/>
      <c r="W25" s="50"/>
      <c r="X25" s="50"/>
      <c r="Y25" s="50"/>
      <c r="Z25" s="85"/>
      <c r="AA25" s="99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/>
      <c r="BF25" s="100"/>
      <c r="BG25" s="100"/>
      <c r="BH25" s="100"/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/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/>
      <c r="CH25" s="100"/>
      <c r="CI25" s="100"/>
      <c r="CJ25" s="100"/>
      <c r="CK25" s="100"/>
      <c r="CL25" s="100"/>
      <c r="CM25" s="100"/>
      <c r="CN25" s="100"/>
      <c r="CO25" s="100"/>
      <c r="CP25" s="100"/>
      <c r="CQ25" s="100"/>
      <c r="CR25" s="100"/>
      <c r="CS25" s="100"/>
      <c r="CT25" s="100"/>
      <c r="CU25" s="100"/>
      <c r="CV25" s="100"/>
      <c r="CW25" s="100"/>
      <c r="CX25" s="100"/>
      <c r="CY25" s="100"/>
      <c r="CZ25" s="100"/>
      <c r="DA25" s="100"/>
      <c r="DB25" s="100"/>
      <c r="DC25" s="100"/>
      <c r="DD25" s="100"/>
      <c r="DE25" s="100"/>
      <c r="DF25" s="100"/>
      <c r="DG25" s="100"/>
      <c r="DH25" s="100"/>
      <c r="DI25" s="100"/>
      <c r="DJ25" s="100"/>
      <c r="DK25" s="100"/>
      <c r="DL25" s="100"/>
      <c r="DM25" s="100"/>
      <c r="DN25" s="100"/>
      <c r="DO25" s="100"/>
      <c r="DP25" s="100"/>
      <c r="DQ25" s="100"/>
      <c r="DR25" s="100"/>
      <c r="DS25" s="100"/>
      <c r="DT25" s="100"/>
      <c r="DU25" s="100"/>
      <c r="DV25" s="100"/>
      <c r="DW25" s="100"/>
      <c r="DX25" s="100"/>
      <c r="DY25" s="100"/>
      <c r="DZ25" s="100"/>
      <c r="EA25" s="100"/>
      <c r="EB25" s="100"/>
      <c r="EC25" s="100"/>
      <c r="ED25" s="100"/>
      <c r="EE25" s="100"/>
      <c r="EF25" s="100"/>
      <c r="EG25" s="100"/>
      <c r="EH25" s="100"/>
      <c r="EI25" s="100"/>
      <c r="EJ25" s="100"/>
      <c r="EK25" s="100"/>
      <c r="EL25" s="100"/>
      <c r="EM25" s="100"/>
      <c r="EN25" s="100"/>
      <c r="EO25" s="100"/>
      <c r="EP25" s="100"/>
      <c r="EQ25" s="100"/>
      <c r="ER25" s="100"/>
      <c r="ES25" s="100"/>
      <c r="ET25" s="100"/>
      <c r="EU25" s="100"/>
      <c r="EV25" s="100"/>
      <c r="EW25" s="100"/>
      <c r="EX25" s="100"/>
      <c r="EY25" s="100"/>
      <c r="EZ25" s="100"/>
      <c r="FA25" s="100"/>
      <c r="FB25" s="100"/>
      <c r="FC25" s="100"/>
      <c r="FD25" s="100"/>
      <c r="FE25" s="100"/>
      <c r="FF25" s="100"/>
      <c r="FG25" s="100"/>
      <c r="FH25" s="100"/>
      <c r="FI25" s="100"/>
      <c r="FJ25" s="100"/>
      <c r="FK25" s="100"/>
      <c r="FL25" s="100"/>
      <c r="FM25" s="100"/>
      <c r="FN25" s="100"/>
      <c r="FO25" s="100"/>
      <c r="FP25" s="100"/>
      <c r="FQ25" s="100"/>
      <c r="FR25" s="100"/>
      <c r="FS25" s="100"/>
      <c r="FT25" s="100"/>
      <c r="FU25" s="100"/>
      <c r="FV25" s="100"/>
      <c r="FW25" s="100"/>
      <c r="FX25" s="100"/>
      <c r="FY25" s="100"/>
      <c r="FZ25" s="100"/>
      <c r="GA25" s="100"/>
      <c r="GB25" s="100"/>
      <c r="GC25" s="100"/>
      <c r="GD25" s="100"/>
      <c r="GE25" s="100"/>
      <c r="GF25" s="100"/>
      <c r="GG25" s="100"/>
      <c r="GH25" s="100"/>
      <c r="GI25" s="100"/>
      <c r="GJ25" s="100"/>
      <c r="GK25" s="100"/>
      <c r="GL25" s="100"/>
      <c r="GM25" s="100"/>
      <c r="GN25" s="100"/>
      <c r="GO25" s="100"/>
      <c r="GP25" s="100"/>
      <c r="GQ25" s="100"/>
      <c r="GR25" s="100"/>
      <c r="GS25" s="100"/>
      <c r="GT25" s="100"/>
      <c r="GU25" s="100"/>
      <c r="GV25" s="100"/>
      <c r="GW25" s="100"/>
      <c r="GX25" s="100"/>
      <c r="GY25" s="100"/>
      <c r="GZ25" s="100"/>
      <c r="HA25" s="100"/>
      <c r="HB25" s="100"/>
      <c r="HC25" s="100"/>
      <c r="HD25" s="100"/>
      <c r="HE25" s="100"/>
      <c r="HF25" s="100"/>
      <c r="HG25" s="100"/>
      <c r="HH25" s="100"/>
      <c r="HI25" s="100"/>
      <c r="HJ25" s="100"/>
      <c r="HK25" s="100"/>
      <c r="HL25" s="100"/>
      <c r="HM25" s="100"/>
      <c r="HN25" s="100"/>
      <c r="HO25" s="100"/>
      <c r="HP25" s="100"/>
      <c r="HQ25" s="100"/>
      <c r="HR25" s="100"/>
      <c r="HS25" s="100"/>
      <c r="HT25" s="100"/>
      <c r="HU25" s="100"/>
      <c r="HV25" s="100"/>
      <c r="HW25" s="100"/>
      <c r="HX25" s="100"/>
      <c r="HY25" s="100"/>
      <c r="HZ25" s="100"/>
      <c r="IA25" s="100"/>
      <c r="IB25" s="100"/>
      <c r="IC25" s="100"/>
      <c r="ID25" s="100"/>
      <c r="IE25" s="100"/>
      <c r="IF25" s="100"/>
      <c r="IG25" s="100"/>
      <c r="IH25" s="100"/>
      <c r="II25" s="100"/>
      <c r="IJ25" s="100"/>
      <c r="IK25" s="100"/>
      <c r="IL25" s="100"/>
      <c r="IM25" s="100"/>
      <c r="IN25" s="100"/>
      <c r="IO25" s="100"/>
      <c r="IP25" s="100"/>
      <c r="IQ25" s="100"/>
      <c r="IR25" s="100"/>
      <c r="IS25" s="100"/>
      <c r="IT25" s="100"/>
      <c r="IU25" s="100"/>
      <c r="IV25" s="100"/>
      <c r="IW25" s="100"/>
      <c r="IX25" s="100"/>
      <c r="IY25" s="100"/>
    </row>
    <row r="26" spans="1:259" s="79" customFormat="1" ht="15" customHeight="1" x14ac:dyDescent="0.2">
      <c r="A26" s="93" t="s">
        <v>112</v>
      </c>
      <c r="B26" s="46" t="s">
        <v>66</v>
      </c>
      <c r="C26" s="95" t="s">
        <v>67</v>
      </c>
      <c r="D26" s="96" t="s">
        <v>42</v>
      </c>
      <c r="E26" s="97">
        <f t="shared" si="10"/>
        <v>4</v>
      </c>
      <c r="F26" s="43">
        <f t="shared" si="11"/>
        <v>4</v>
      </c>
      <c r="G26" s="48">
        <v>2</v>
      </c>
      <c r="H26" s="50">
        <v>2</v>
      </c>
      <c r="I26" s="50">
        <v>0</v>
      </c>
      <c r="J26" s="50" t="s">
        <v>38</v>
      </c>
      <c r="K26" s="85">
        <v>4</v>
      </c>
      <c r="L26" s="48"/>
      <c r="M26" s="50"/>
      <c r="N26" s="50"/>
      <c r="O26" s="50"/>
      <c r="P26" s="85"/>
      <c r="Q26" s="48"/>
      <c r="R26" s="50"/>
      <c r="S26" s="50"/>
      <c r="T26" s="50"/>
      <c r="U26" s="85"/>
      <c r="V26" s="48"/>
      <c r="W26" s="50"/>
      <c r="X26" s="50"/>
      <c r="Y26" s="50"/>
      <c r="Z26" s="85"/>
      <c r="AA26" s="99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/>
      <c r="BF26" s="100"/>
      <c r="BG26" s="100"/>
      <c r="BH26" s="100"/>
      <c r="BI26" s="100"/>
      <c r="BJ26" s="100"/>
      <c r="BK26" s="100"/>
      <c r="BL26" s="100"/>
      <c r="BM26" s="100"/>
      <c r="BN26" s="100"/>
      <c r="BO26" s="100"/>
      <c r="BP26" s="100"/>
      <c r="BQ26" s="100"/>
      <c r="BR26" s="100"/>
      <c r="BS26" s="100"/>
      <c r="BT26" s="100"/>
      <c r="BU26" s="100"/>
      <c r="BV26" s="100"/>
      <c r="BW26" s="100"/>
      <c r="BX26" s="100"/>
      <c r="BY26" s="100"/>
      <c r="BZ26" s="100"/>
      <c r="CA26" s="100"/>
      <c r="CB26" s="100"/>
      <c r="CC26" s="100"/>
      <c r="CD26" s="100"/>
      <c r="CE26" s="100"/>
      <c r="CF26" s="100"/>
      <c r="CG26" s="100"/>
      <c r="CH26" s="100"/>
      <c r="CI26" s="100"/>
      <c r="CJ26" s="100"/>
      <c r="CK26" s="100"/>
      <c r="CL26" s="100"/>
      <c r="CM26" s="100"/>
      <c r="CN26" s="100"/>
      <c r="CO26" s="100"/>
      <c r="CP26" s="100"/>
      <c r="CQ26" s="100"/>
      <c r="CR26" s="100"/>
      <c r="CS26" s="100"/>
      <c r="CT26" s="100"/>
      <c r="CU26" s="100"/>
      <c r="CV26" s="100"/>
      <c r="CW26" s="100"/>
      <c r="CX26" s="100"/>
      <c r="CY26" s="100"/>
      <c r="CZ26" s="100"/>
      <c r="DA26" s="100"/>
      <c r="DB26" s="100"/>
      <c r="DC26" s="100"/>
      <c r="DD26" s="100"/>
      <c r="DE26" s="100"/>
      <c r="DF26" s="100"/>
      <c r="DG26" s="100"/>
      <c r="DH26" s="100"/>
      <c r="DI26" s="100"/>
      <c r="DJ26" s="100"/>
      <c r="DK26" s="100"/>
      <c r="DL26" s="100"/>
      <c r="DM26" s="100"/>
      <c r="DN26" s="100"/>
      <c r="DO26" s="100"/>
      <c r="DP26" s="100"/>
      <c r="DQ26" s="100"/>
      <c r="DR26" s="100"/>
      <c r="DS26" s="100"/>
      <c r="DT26" s="100"/>
      <c r="DU26" s="100"/>
      <c r="DV26" s="100"/>
      <c r="DW26" s="100"/>
      <c r="DX26" s="100"/>
      <c r="DY26" s="100"/>
      <c r="DZ26" s="100"/>
      <c r="EA26" s="100"/>
      <c r="EB26" s="100"/>
      <c r="EC26" s="100"/>
      <c r="ED26" s="100"/>
      <c r="EE26" s="100"/>
      <c r="EF26" s="100"/>
      <c r="EG26" s="100"/>
      <c r="EH26" s="100"/>
      <c r="EI26" s="100"/>
      <c r="EJ26" s="100"/>
      <c r="EK26" s="100"/>
      <c r="EL26" s="100"/>
      <c r="EM26" s="100"/>
      <c r="EN26" s="100"/>
      <c r="EO26" s="100"/>
      <c r="EP26" s="100"/>
      <c r="EQ26" s="100"/>
      <c r="ER26" s="100"/>
      <c r="ES26" s="100"/>
      <c r="ET26" s="100"/>
      <c r="EU26" s="100"/>
      <c r="EV26" s="100"/>
      <c r="EW26" s="100"/>
      <c r="EX26" s="100"/>
      <c r="EY26" s="100"/>
      <c r="EZ26" s="100"/>
      <c r="FA26" s="100"/>
      <c r="FB26" s="100"/>
      <c r="FC26" s="100"/>
      <c r="FD26" s="100"/>
      <c r="FE26" s="100"/>
      <c r="FF26" s="100"/>
      <c r="FG26" s="100"/>
      <c r="FH26" s="100"/>
      <c r="FI26" s="100"/>
      <c r="FJ26" s="100"/>
      <c r="FK26" s="100"/>
      <c r="FL26" s="100"/>
      <c r="FM26" s="100"/>
      <c r="FN26" s="100"/>
      <c r="FO26" s="100"/>
      <c r="FP26" s="100"/>
      <c r="FQ26" s="100"/>
      <c r="FR26" s="100"/>
      <c r="FS26" s="100"/>
      <c r="FT26" s="100"/>
      <c r="FU26" s="100"/>
      <c r="FV26" s="100"/>
      <c r="FW26" s="100"/>
      <c r="FX26" s="100"/>
      <c r="FY26" s="100"/>
      <c r="FZ26" s="100"/>
      <c r="GA26" s="100"/>
      <c r="GB26" s="100"/>
      <c r="GC26" s="100"/>
      <c r="GD26" s="100"/>
      <c r="GE26" s="100"/>
      <c r="GF26" s="100"/>
      <c r="GG26" s="100"/>
      <c r="GH26" s="100"/>
      <c r="GI26" s="100"/>
      <c r="GJ26" s="100"/>
      <c r="GK26" s="100"/>
      <c r="GL26" s="100"/>
      <c r="GM26" s="100"/>
      <c r="GN26" s="100"/>
      <c r="GO26" s="100"/>
      <c r="GP26" s="100"/>
      <c r="GQ26" s="100"/>
      <c r="GR26" s="100"/>
      <c r="GS26" s="100"/>
      <c r="GT26" s="100"/>
      <c r="GU26" s="100"/>
      <c r="GV26" s="100"/>
      <c r="GW26" s="100"/>
      <c r="GX26" s="100"/>
      <c r="GY26" s="100"/>
      <c r="GZ26" s="100"/>
      <c r="HA26" s="100"/>
      <c r="HB26" s="100"/>
      <c r="HC26" s="100"/>
      <c r="HD26" s="100"/>
      <c r="HE26" s="100"/>
      <c r="HF26" s="100"/>
      <c r="HG26" s="100"/>
      <c r="HH26" s="100"/>
      <c r="HI26" s="100"/>
      <c r="HJ26" s="100"/>
      <c r="HK26" s="100"/>
      <c r="HL26" s="100"/>
      <c r="HM26" s="100"/>
      <c r="HN26" s="100"/>
      <c r="HO26" s="100"/>
      <c r="HP26" s="100"/>
      <c r="HQ26" s="100"/>
      <c r="HR26" s="100"/>
      <c r="HS26" s="100"/>
      <c r="HT26" s="100"/>
      <c r="HU26" s="100"/>
      <c r="HV26" s="100"/>
      <c r="HW26" s="100"/>
      <c r="HX26" s="100"/>
      <c r="HY26" s="100"/>
      <c r="HZ26" s="100"/>
      <c r="IA26" s="100"/>
      <c r="IB26" s="100"/>
      <c r="IC26" s="100"/>
      <c r="ID26" s="100"/>
      <c r="IE26" s="100"/>
      <c r="IF26" s="100"/>
      <c r="IG26" s="100"/>
      <c r="IH26" s="100"/>
      <c r="II26" s="100"/>
      <c r="IJ26" s="100"/>
      <c r="IK26" s="100"/>
      <c r="IL26" s="100"/>
      <c r="IM26" s="100"/>
      <c r="IN26" s="100"/>
      <c r="IO26" s="100"/>
      <c r="IP26" s="100"/>
      <c r="IQ26" s="100"/>
      <c r="IR26" s="100"/>
      <c r="IS26" s="100"/>
      <c r="IT26" s="100"/>
      <c r="IU26" s="100"/>
      <c r="IV26" s="100"/>
      <c r="IW26" s="100"/>
      <c r="IX26" s="100"/>
      <c r="IY26" s="100"/>
    </row>
    <row r="27" spans="1:259" s="79" customFormat="1" ht="15" customHeight="1" x14ac:dyDescent="0.2">
      <c r="A27" s="93" t="s">
        <v>113</v>
      </c>
      <c r="B27" s="47" t="s">
        <v>68</v>
      </c>
      <c r="C27" s="95" t="s">
        <v>69</v>
      </c>
      <c r="D27" s="96" t="s">
        <v>42</v>
      </c>
      <c r="E27" s="97">
        <f t="shared" si="10"/>
        <v>4</v>
      </c>
      <c r="F27" s="43">
        <f t="shared" si="11"/>
        <v>4</v>
      </c>
      <c r="G27" s="48"/>
      <c r="H27" s="50"/>
      <c r="I27" s="50"/>
      <c r="J27" s="50"/>
      <c r="K27" s="85"/>
      <c r="L27" s="48">
        <v>2</v>
      </c>
      <c r="M27" s="50">
        <v>2</v>
      </c>
      <c r="N27" s="50">
        <v>0</v>
      </c>
      <c r="O27" s="50" t="s">
        <v>25</v>
      </c>
      <c r="P27" s="85">
        <v>4</v>
      </c>
      <c r="Q27" s="48"/>
      <c r="R27" s="50"/>
      <c r="S27" s="50"/>
      <c r="T27" s="50"/>
      <c r="U27" s="85"/>
      <c r="V27" s="48"/>
      <c r="W27" s="50"/>
      <c r="X27" s="50"/>
      <c r="Y27" s="50"/>
      <c r="Z27" s="85"/>
      <c r="AA27" s="99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  <c r="BZ27" s="100"/>
      <c r="CA27" s="100"/>
      <c r="CB27" s="100"/>
      <c r="CC27" s="100"/>
      <c r="CD27" s="100"/>
      <c r="CE27" s="100"/>
      <c r="CF27" s="100"/>
      <c r="CG27" s="100"/>
      <c r="CH27" s="100"/>
      <c r="CI27" s="100"/>
      <c r="CJ27" s="100"/>
      <c r="CK27" s="100"/>
      <c r="CL27" s="100"/>
      <c r="CM27" s="100"/>
      <c r="CN27" s="100"/>
      <c r="CO27" s="100"/>
      <c r="CP27" s="100"/>
      <c r="CQ27" s="100"/>
      <c r="CR27" s="100"/>
      <c r="CS27" s="100"/>
      <c r="CT27" s="100"/>
      <c r="CU27" s="100"/>
      <c r="CV27" s="100"/>
      <c r="CW27" s="100"/>
      <c r="CX27" s="100"/>
      <c r="CY27" s="100"/>
      <c r="CZ27" s="100"/>
      <c r="DA27" s="100"/>
      <c r="DB27" s="100"/>
      <c r="DC27" s="100"/>
      <c r="DD27" s="100"/>
      <c r="DE27" s="100"/>
      <c r="DF27" s="100"/>
      <c r="DG27" s="100"/>
      <c r="DH27" s="100"/>
      <c r="DI27" s="100"/>
      <c r="DJ27" s="100"/>
      <c r="DK27" s="100"/>
      <c r="DL27" s="100"/>
      <c r="DM27" s="100"/>
      <c r="DN27" s="100"/>
      <c r="DO27" s="100"/>
      <c r="DP27" s="100"/>
      <c r="DQ27" s="100"/>
      <c r="DR27" s="100"/>
      <c r="DS27" s="100"/>
      <c r="DT27" s="100"/>
      <c r="DU27" s="100"/>
      <c r="DV27" s="100"/>
      <c r="DW27" s="100"/>
      <c r="DX27" s="100"/>
      <c r="DY27" s="100"/>
      <c r="DZ27" s="100"/>
      <c r="EA27" s="100"/>
      <c r="EB27" s="100"/>
      <c r="EC27" s="100"/>
      <c r="ED27" s="100"/>
      <c r="EE27" s="100"/>
      <c r="EF27" s="100"/>
      <c r="EG27" s="100"/>
      <c r="EH27" s="100"/>
      <c r="EI27" s="100"/>
      <c r="EJ27" s="100"/>
      <c r="EK27" s="100"/>
      <c r="EL27" s="100"/>
      <c r="EM27" s="100"/>
      <c r="EN27" s="100"/>
      <c r="EO27" s="100"/>
      <c r="EP27" s="100"/>
      <c r="EQ27" s="100"/>
      <c r="ER27" s="100"/>
      <c r="ES27" s="100"/>
      <c r="ET27" s="100"/>
      <c r="EU27" s="100"/>
      <c r="EV27" s="100"/>
      <c r="EW27" s="100"/>
      <c r="EX27" s="100"/>
      <c r="EY27" s="100"/>
      <c r="EZ27" s="100"/>
      <c r="FA27" s="100"/>
      <c r="FB27" s="100"/>
      <c r="FC27" s="100"/>
      <c r="FD27" s="100"/>
      <c r="FE27" s="100"/>
      <c r="FF27" s="100"/>
      <c r="FG27" s="100"/>
      <c r="FH27" s="100"/>
      <c r="FI27" s="100"/>
      <c r="FJ27" s="100"/>
      <c r="FK27" s="100"/>
      <c r="FL27" s="100"/>
      <c r="FM27" s="100"/>
      <c r="FN27" s="100"/>
      <c r="FO27" s="100"/>
      <c r="FP27" s="100"/>
      <c r="FQ27" s="100"/>
      <c r="FR27" s="100"/>
      <c r="FS27" s="100"/>
      <c r="FT27" s="100"/>
      <c r="FU27" s="100"/>
      <c r="FV27" s="100"/>
      <c r="FW27" s="100"/>
      <c r="FX27" s="100"/>
      <c r="FY27" s="100"/>
      <c r="FZ27" s="100"/>
      <c r="GA27" s="100"/>
      <c r="GB27" s="100"/>
      <c r="GC27" s="100"/>
      <c r="GD27" s="100"/>
      <c r="GE27" s="100"/>
      <c r="GF27" s="100"/>
      <c r="GG27" s="100"/>
      <c r="GH27" s="100"/>
      <c r="GI27" s="100"/>
      <c r="GJ27" s="100"/>
      <c r="GK27" s="100"/>
      <c r="GL27" s="100"/>
      <c r="GM27" s="100"/>
      <c r="GN27" s="100"/>
      <c r="GO27" s="100"/>
      <c r="GP27" s="100"/>
      <c r="GQ27" s="100"/>
      <c r="GR27" s="100"/>
      <c r="GS27" s="100"/>
      <c r="GT27" s="100"/>
      <c r="GU27" s="100"/>
      <c r="GV27" s="100"/>
      <c r="GW27" s="100"/>
      <c r="GX27" s="100"/>
      <c r="GY27" s="100"/>
      <c r="GZ27" s="100"/>
      <c r="HA27" s="100"/>
      <c r="HB27" s="100"/>
      <c r="HC27" s="100"/>
      <c r="HD27" s="100"/>
      <c r="HE27" s="100"/>
      <c r="HF27" s="100"/>
      <c r="HG27" s="100"/>
      <c r="HH27" s="100"/>
      <c r="HI27" s="100"/>
      <c r="HJ27" s="100"/>
      <c r="HK27" s="100"/>
      <c r="HL27" s="100"/>
      <c r="HM27" s="100"/>
      <c r="HN27" s="100"/>
      <c r="HO27" s="100"/>
      <c r="HP27" s="100"/>
      <c r="HQ27" s="100"/>
      <c r="HR27" s="100"/>
      <c r="HS27" s="100"/>
      <c r="HT27" s="100"/>
      <c r="HU27" s="100"/>
      <c r="HV27" s="100"/>
      <c r="HW27" s="100"/>
      <c r="HX27" s="100"/>
      <c r="HY27" s="100"/>
      <c r="HZ27" s="100"/>
      <c r="IA27" s="100"/>
      <c r="IB27" s="100"/>
      <c r="IC27" s="100"/>
      <c r="ID27" s="100"/>
      <c r="IE27" s="100"/>
      <c r="IF27" s="100"/>
      <c r="IG27" s="100"/>
      <c r="IH27" s="100"/>
      <c r="II27" s="100"/>
      <c r="IJ27" s="100"/>
      <c r="IK27" s="100"/>
      <c r="IL27" s="100"/>
      <c r="IM27" s="100"/>
      <c r="IN27" s="100"/>
      <c r="IO27" s="100"/>
      <c r="IP27" s="100"/>
      <c r="IQ27" s="100"/>
      <c r="IR27" s="100"/>
      <c r="IS27" s="100"/>
      <c r="IT27" s="100"/>
      <c r="IU27" s="100"/>
      <c r="IV27" s="100"/>
      <c r="IW27" s="100"/>
      <c r="IX27" s="100"/>
      <c r="IY27" s="100"/>
    </row>
    <row r="28" spans="1:259" s="100" customFormat="1" ht="15" customHeight="1" x14ac:dyDescent="0.2">
      <c r="A28" s="93" t="s">
        <v>114</v>
      </c>
      <c r="B28" s="49" t="s">
        <v>70</v>
      </c>
      <c r="C28" s="95" t="s">
        <v>71</v>
      </c>
      <c r="D28" s="96" t="s">
        <v>42</v>
      </c>
      <c r="E28" s="97">
        <f t="shared" si="10"/>
        <v>4</v>
      </c>
      <c r="F28" s="43">
        <f t="shared" si="11"/>
        <v>4</v>
      </c>
      <c r="G28" s="48"/>
      <c r="H28" s="50"/>
      <c r="I28" s="50"/>
      <c r="J28" s="50"/>
      <c r="K28" s="85"/>
      <c r="L28" s="48">
        <v>2</v>
      </c>
      <c r="M28" s="50">
        <v>2</v>
      </c>
      <c r="N28" s="50">
        <v>0</v>
      </c>
      <c r="O28" s="50" t="s">
        <v>25</v>
      </c>
      <c r="P28" s="85">
        <v>4</v>
      </c>
      <c r="Q28" s="48"/>
      <c r="R28" s="50"/>
      <c r="S28" s="50"/>
      <c r="T28" s="50"/>
      <c r="U28" s="85"/>
      <c r="V28" s="48"/>
      <c r="W28" s="50"/>
      <c r="X28" s="50"/>
      <c r="Y28" s="50"/>
      <c r="Z28" s="85"/>
      <c r="AA28" s="99"/>
    </row>
    <row r="29" spans="1:259" s="79" customFormat="1" ht="15" customHeight="1" x14ac:dyDescent="0.2">
      <c r="A29" s="93" t="s">
        <v>115</v>
      </c>
      <c r="B29" s="47" t="s">
        <v>72</v>
      </c>
      <c r="C29" s="95" t="s">
        <v>73</v>
      </c>
      <c r="D29" s="96"/>
      <c r="E29" s="97">
        <f t="shared" si="10"/>
        <v>3</v>
      </c>
      <c r="F29" s="43">
        <f t="shared" si="11"/>
        <v>4</v>
      </c>
      <c r="G29" s="48"/>
      <c r="H29" s="50"/>
      <c r="I29" s="50"/>
      <c r="J29" s="50"/>
      <c r="K29" s="85"/>
      <c r="L29" s="48"/>
      <c r="M29" s="50"/>
      <c r="N29" s="50"/>
      <c r="O29" s="50"/>
      <c r="P29" s="85"/>
      <c r="Q29" s="48">
        <v>1</v>
      </c>
      <c r="R29" s="50">
        <v>2</v>
      </c>
      <c r="S29" s="50">
        <v>0</v>
      </c>
      <c r="T29" s="50" t="s">
        <v>25</v>
      </c>
      <c r="U29" s="85">
        <v>4</v>
      </c>
      <c r="V29" s="48"/>
      <c r="W29" s="50"/>
      <c r="X29" s="50"/>
      <c r="Y29" s="50"/>
      <c r="Z29" s="85"/>
      <c r="AA29" s="99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00"/>
      <c r="BG29" s="100"/>
      <c r="BH29" s="100"/>
      <c r="BI29" s="100"/>
      <c r="BJ29" s="100"/>
      <c r="BK29" s="100"/>
      <c r="BL29" s="100"/>
      <c r="BM29" s="100"/>
      <c r="BN29" s="100"/>
      <c r="BO29" s="100"/>
      <c r="BP29" s="100"/>
      <c r="BQ29" s="100"/>
      <c r="BR29" s="100"/>
      <c r="BS29" s="100"/>
      <c r="BT29" s="100"/>
      <c r="BU29" s="100"/>
      <c r="BV29" s="100"/>
      <c r="BW29" s="100"/>
      <c r="BX29" s="100"/>
      <c r="BY29" s="100"/>
      <c r="BZ29" s="100"/>
      <c r="CA29" s="100"/>
      <c r="CB29" s="100"/>
      <c r="CC29" s="100"/>
      <c r="CD29" s="100"/>
      <c r="CE29" s="100"/>
      <c r="CF29" s="100"/>
      <c r="CG29" s="100"/>
      <c r="CH29" s="100"/>
      <c r="CI29" s="100"/>
      <c r="CJ29" s="100"/>
      <c r="CK29" s="100"/>
      <c r="CL29" s="100"/>
      <c r="CM29" s="100"/>
      <c r="CN29" s="100"/>
      <c r="CO29" s="100"/>
      <c r="CP29" s="100"/>
      <c r="CQ29" s="100"/>
      <c r="CR29" s="100"/>
      <c r="CS29" s="100"/>
      <c r="CT29" s="100"/>
      <c r="CU29" s="100"/>
      <c r="CV29" s="100"/>
      <c r="CW29" s="100"/>
      <c r="CX29" s="100"/>
      <c r="CY29" s="100"/>
      <c r="CZ29" s="100"/>
      <c r="DA29" s="100"/>
      <c r="DB29" s="100"/>
      <c r="DC29" s="100"/>
      <c r="DD29" s="100"/>
      <c r="DE29" s="100"/>
      <c r="DF29" s="100"/>
      <c r="DG29" s="100"/>
      <c r="DH29" s="100"/>
      <c r="DI29" s="100"/>
      <c r="DJ29" s="100"/>
      <c r="DK29" s="100"/>
      <c r="DL29" s="100"/>
      <c r="DM29" s="100"/>
      <c r="DN29" s="100"/>
      <c r="DO29" s="100"/>
      <c r="DP29" s="100"/>
      <c r="DQ29" s="100"/>
      <c r="DR29" s="100"/>
      <c r="DS29" s="100"/>
      <c r="DT29" s="100"/>
      <c r="DU29" s="100"/>
      <c r="DV29" s="100"/>
      <c r="DW29" s="100"/>
      <c r="DX29" s="100"/>
      <c r="DY29" s="100"/>
      <c r="DZ29" s="100"/>
      <c r="EA29" s="100"/>
      <c r="EB29" s="100"/>
      <c r="EC29" s="100"/>
      <c r="ED29" s="100"/>
      <c r="EE29" s="100"/>
      <c r="EF29" s="100"/>
      <c r="EG29" s="100"/>
      <c r="EH29" s="100"/>
      <c r="EI29" s="100"/>
      <c r="EJ29" s="100"/>
      <c r="EK29" s="100"/>
      <c r="EL29" s="100"/>
      <c r="EM29" s="100"/>
      <c r="EN29" s="100"/>
      <c r="EO29" s="100"/>
      <c r="EP29" s="100"/>
      <c r="EQ29" s="100"/>
      <c r="ER29" s="100"/>
      <c r="ES29" s="100"/>
      <c r="ET29" s="100"/>
      <c r="EU29" s="100"/>
      <c r="EV29" s="100"/>
      <c r="EW29" s="100"/>
      <c r="EX29" s="100"/>
      <c r="EY29" s="100"/>
      <c r="EZ29" s="100"/>
      <c r="FA29" s="100"/>
      <c r="FB29" s="100"/>
      <c r="FC29" s="100"/>
      <c r="FD29" s="100"/>
      <c r="FE29" s="100"/>
      <c r="FF29" s="100"/>
      <c r="FG29" s="100"/>
      <c r="FH29" s="100"/>
      <c r="FI29" s="100"/>
      <c r="FJ29" s="100"/>
      <c r="FK29" s="100"/>
      <c r="FL29" s="100"/>
      <c r="FM29" s="100"/>
      <c r="FN29" s="100"/>
      <c r="FO29" s="100"/>
      <c r="FP29" s="100"/>
      <c r="FQ29" s="100"/>
      <c r="FR29" s="100"/>
      <c r="FS29" s="100"/>
      <c r="FT29" s="100"/>
      <c r="FU29" s="100"/>
      <c r="FV29" s="100"/>
      <c r="FW29" s="100"/>
      <c r="FX29" s="100"/>
      <c r="FY29" s="100"/>
      <c r="FZ29" s="100"/>
      <c r="GA29" s="100"/>
      <c r="GB29" s="100"/>
      <c r="GC29" s="100"/>
      <c r="GD29" s="100"/>
      <c r="GE29" s="100"/>
      <c r="GF29" s="100"/>
      <c r="GG29" s="100"/>
      <c r="GH29" s="100"/>
      <c r="GI29" s="100"/>
      <c r="GJ29" s="100"/>
      <c r="GK29" s="100"/>
      <c r="GL29" s="100"/>
      <c r="GM29" s="100"/>
      <c r="GN29" s="100"/>
      <c r="GO29" s="100"/>
      <c r="GP29" s="100"/>
      <c r="GQ29" s="100"/>
      <c r="GR29" s="100"/>
      <c r="GS29" s="100"/>
      <c r="GT29" s="100"/>
      <c r="GU29" s="100"/>
      <c r="GV29" s="100"/>
      <c r="GW29" s="100"/>
      <c r="GX29" s="100"/>
      <c r="GY29" s="100"/>
      <c r="GZ29" s="100"/>
      <c r="HA29" s="100"/>
      <c r="HB29" s="100"/>
      <c r="HC29" s="100"/>
      <c r="HD29" s="100"/>
      <c r="HE29" s="100"/>
      <c r="HF29" s="100"/>
      <c r="HG29" s="100"/>
      <c r="HH29" s="100"/>
      <c r="HI29" s="100"/>
      <c r="HJ29" s="100"/>
      <c r="HK29" s="100"/>
      <c r="HL29" s="100"/>
      <c r="HM29" s="100"/>
      <c r="HN29" s="100"/>
      <c r="HO29" s="100"/>
      <c r="HP29" s="100"/>
      <c r="HQ29" s="100"/>
      <c r="HR29" s="100"/>
      <c r="HS29" s="100"/>
      <c r="HT29" s="100"/>
      <c r="HU29" s="100"/>
      <c r="HV29" s="100"/>
      <c r="HW29" s="100"/>
      <c r="HX29" s="100"/>
      <c r="HY29" s="100"/>
      <c r="HZ29" s="100"/>
      <c r="IA29" s="100"/>
      <c r="IB29" s="100"/>
      <c r="IC29" s="100"/>
      <c r="ID29" s="100"/>
      <c r="IE29" s="100"/>
      <c r="IF29" s="100"/>
      <c r="IG29" s="100"/>
      <c r="IH29" s="100"/>
      <c r="II29" s="100"/>
      <c r="IJ29" s="100"/>
      <c r="IK29" s="100"/>
      <c r="IL29" s="100"/>
      <c r="IM29" s="100"/>
      <c r="IN29" s="100"/>
      <c r="IO29" s="100"/>
      <c r="IP29" s="100"/>
      <c r="IQ29" s="100"/>
      <c r="IR29" s="100"/>
      <c r="IS29" s="100"/>
      <c r="IT29" s="100"/>
      <c r="IU29" s="100"/>
      <c r="IV29" s="100"/>
      <c r="IW29" s="100"/>
      <c r="IX29" s="100"/>
      <c r="IY29" s="100"/>
    </row>
    <row r="30" spans="1:259" s="79" customFormat="1" ht="15" customHeight="1" x14ac:dyDescent="0.2">
      <c r="A30" s="93" t="s">
        <v>116</v>
      </c>
      <c r="B30" s="47" t="s">
        <v>74</v>
      </c>
      <c r="C30" s="95" t="s">
        <v>75</v>
      </c>
      <c r="D30" s="96" t="s">
        <v>42</v>
      </c>
      <c r="E30" s="97">
        <f t="shared" si="10"/>
        <v>4</v>
      </c>
      <c r="F30" s="43">
        <f t="shared" si="11"/>
        <v>4</v>
      </c>
      <c r="G30" s="48"/>
      <c r="H30" s="50"/>
      <c r="I30" s="50"/>
      <c r="J30" s="50"/>
      <c r="K30" s="85"/>
      <c r="L30" s="48">
        <v>2</v>
      </c>
      <c r="M30" s="50">
        <v>2</v>
      </c>
      <c r="N30" s="50">
        <v>0</v>
      </c>
      <c r="O30" s="50" t="s">
        <v>38</v>
      </c>
      <c r="P30" s="85">
        <v>4</v>
      </c>
      <c r="Q30" s="48"/>
      <c r="R30" s="50"/>
      <c r="S30" s="50"/>
      <c r="T30" s="50"/>
      <c r="U30" s="85"/>
      <c r="V30" s="48"/>
      <c r="W30" s="50"/>
      <c r="X30" s="50"/>
      <c r="Y30" s="50"/>
      <c r="Z30" s="85"/>
      <c r="AA30" s="99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00"/>
      <c r="BG30" s="100"/>
      <c r="BH30" s="100"/>
      <c r="BI30" s="100"/>
      <c r="BJ30" s="100"/>
      <c r="BK30" s="100"/>
      <c r="BL30" s="100"/>
      <c r="BM30" s="100"/>
      <c r="BN30" s="100"/>
      <c r="BO30" s="100"/>
      <c r="BP30" s="100"/>
      <c r="BQ30" s="100"/>
      <c r="BR30" s="100"/>
      <c r="BS30" s="100"/>
      <c r="BT30" s="100"/>
      <c r="BU30" s="100"/>
      <c r="BV30" s="100"/>
      <c r="BW30" s="100"/>
      <c r="BX30" s="100"/>
      <c r="BY30" s="100"/>
      <c r="BZ30" s="100"/>
      <c r="CA30" s="100"/>
      <c r="CB30" s="100"/>
      <c r="CC30" s="100"/>
      <c r="CD30" s="100"/>
      <c r="CE30" s="100"/>
      <c r="CF30" s="100"/>
      <c r="CG30" s="100"/>
      <c r="CH30" s="100"/>
      <c r="CI30" s="100"/>
      <c r="CJ30" s="100"/>
      <c r="CK30" s="100"/>
      <c r="CL30" s="100"/>
      <c r="CM30" s="100"/>
      <c r="CN30" s="100"/>
      <c r="CO30" s="100"/>
      <c r="CP30" s="100"/>
      <c r="CQ30" s="100"/>
      <c r="CR30" s="100"/>
      <c r="CS30" s="100"/>
      <c r="CT30" s="100"/>
      <c r="CU30" s="100"/>
      <c r="CV30" s="100"/>
      <c r="CW30" s="100"/>
      <c r="CX30" s="100"/>
      <c r="CY30" s="100"/>
      <c r="CZ30" s="100"/>
      <c r="DA30" s="100"/>
      <c r="DB30" s="100"/>
      <c r="DC30" s="100"/>
      <c r="DD30" s="100"/>
      <c r="DE30" s="100"/>
      <c r="DF30" s="100"/>
      <c r="DG30" s="100"/>
      <c r="DH30" s="100"/>
      <c r="DI30" s="100"/>
      <c r="DJ30" s="100"/>
      <c r="DK30" s="100"/>
      <c r="DL30" s="100"/>
      <c r="DM30" s="100"/>
      <c r="DN30" s="100"/>
      <c r="DO30" s="100"/>
      <c r="DP30" s="100"/>
      <c r="DQ30" s="100"/>
      <c r="DR30" s="100"/>
      <c r="DS30" s="100"/>
      <c r="DT30" s="100"/>
      <c r="DU30" s="100"/>
      <c r="DV30" s="100"/>
      <c r="DW30" s="100"/>
      <c r="DX30" s="100"/>
      <c r="DY30" s="100"/>
      <c r="DZ30" s="100"/>
      <c r="EA30" s="100"/>
      <c r="EB30" s="100"/>
      <c r="EC30" s="100"/>
      <c r="ED30" s="100"/>
      <c r="EE30" s="100"/>
      <c r="EF30" s="100"/>
      <c r="EG30" s="100"/>
      <c r="EH30" s="100"/>
      <c r="EI30" s="100"/>
      <c r="EJ30" s="100"/>
      <c r="EK30" s="100"/>
      <c r="EL30" s="100"/>
      <c r="EM30" s="100"/>
      <c r="EN30" s="100"/>
      <c r="EO30" s="100"/>
      <c r="EP30" s="100"/>
      <c r="EQ30" s="100"/>
      <c r="ER30" s="100"/>
      <c r="ES30" s="100"/>
      <c r="ET30" s="100"/>
      <c r="EU30" s="100"/>
      <c r="EV30" s="100"/>
      <c r="EW30" s="100"/>
      <c r="EX30" s="100"/>
      <c r="EY30" s="100"/>
      <c r="EZ30" s="100"/>
      <c r="FA30" s="100"/>
      <c r="FB30" s="100"/>
      <c r="FC30" s="100"/>
      <c r="FD30" s="100"/>
      <c r="FE30" s="100"/>
      <c r="FF30" s="100"/>
      <c r="FG30" s="100"/>
      <c r="FH30" s="100"/>
      <c r="FI30" s="100"/>
      <c r="FJ30" s="100"/>
      <c r="FK30" s="100"/>
      <c r="FL30" s="100"/>
      <c r="FM30" s="100"/>
      <c r="FN30" s="100"/>
      <c r="FO30" s="100"/>
      <c r="FP30" s="100"/>
      <c r="FQ30" s="100"/>
      <c r="FR30" s="100"/>
      <c r="FS30" s="100"/>
      <c r="FT30" s="100"/>
      <c r="FU30" s="100"/>
      <c r="FV30" s="100"/>
      <c r="FW30" s="100"/>
      <c r="FX30" s="100"/>
      <c r="FY30" s="100"/>
      <c r="FZ30" s="100"/>
      <c r="GA30" s="100"/>
      <c r="GB30" s="100"/>
      <c r="GC30" s="100"/>
      <c r="GD30" s="100"/>
      <c r="GE30" s="100"/>
      <c r="GF30" s="100"/>
      <c r="GG30" s="100"/>
      <c r="GH30" s="100"/>
      <c r="GI30" s="100"/>
      <c r="GJ30" s="100"/>
      <c r="GK30" s="100"/>
      <c r="GL30" s="100"/>
      <c r="GM30" s="100"/>
      <c r="GN30" s="100"/>
      <c r="GO30" s="100"/>
      <c r="GP30" s="100"/>
      <c r="GQ30" s="100"/>
      <c r="GR30" s="100"/>
      <c r="GS30" s="100"/>
      <c r="GT30" s="100"/>
      <c r="GU30" s="100"/>
      <c r="GV30" s="100"/>
      <c r="GW30" s="100"/>
      <c r="GX30" s="100"/>
      <c r="GY30" s="100"/>
      <c r="GZ30" s="100"/>
      <c r="HA30" s="100"/>
      <c r="HB30" s="100"/>
      <c r="HC30" s="100"/>
      <c r="HD30" s="100"/>
      <c r="HE30" s="100"/>
      <c r="HF30" s="100"/>
      <c r="HG30" s="100"/>
      <c r="HH30" s="100"/>
      <c r="HI30" s="100"/>
      <c r="HJ30" s="100"/>
      <c r="HK30" s="100"/>
      <c r="HL30" s="100"/>
      <c r="HM30" s="100"/>
      <c r="HN30" s="100"/>
      <c r="HO30" s="100"/>
      <c r="HP30" s="100"/>
      <c r="HQ30" s="100"/>
      <c r="HR30" s="100"/>
      <c r="HS30" s="100"/>
      <c r="HT30" s="100"/>
      <c r="HU30" s="100"/>
      <c r="HV30" s="100"/>
      <c r="HW30" s="100"/>
      <c r="HX30" s="100"/>
      <c r="HY30" s="100"/>
      <c r="HZ30" s="100"/>
      <c r="IA30" s="100"/>
      <c r="IB30" s="100"/>
      <c r="IC30" s="100"/>
      <c r="ID30" s="100"/>
      <c r="IE30" s="100"/>
      <c r="IF30" s="100"/>
      <c r="IG30" s="100"/>
      <c r="IH30" s="100"/>
      <c r="II30" s="100"/>
      <c r="IJ30" s="100"/>
      <c r="IK30" s="100"/>
      <c r="IL30" s="100"/>
      <c r="IM30" s="100"/>
      <c r="IN30" s="100"/>
      <c r="IO30" s="100"/>
      <c r="IP30" s="100"/>
      <c r="IQ30" s="100"/>
      <c r="IR30" s="100"/>
      <c r="IS30" s="100"/>
      <c r="IT30" s="100"/>
      <c r="IU30" s="100"/>
      <c r="IV30" s="100"/>
      <c r="IW30" s="100"/>
      <c r="IX30" s="100"/>
      <c r="IY30" s="100"/>
    </row>
    <row r="31" spans="1:259" s="79" customFormat="1" ht="15" customHeight="1" x14ac:dyDescent="0.2">
      <c r="A31" s="93" t="s">
        <v>117</v>
      </c>
      <c r="B31" s="47" t="s">
        <v>77</v>
      </c>
      <c r="C31" s="95" t="s">
        <v>78</v>
      </c>
      <c r="D31" s="96" t="s">
        <v>42</v>
      </c>
      <c r="E31" s="97">
        <f t="shared" si="10"/>
        <v>3</v>
      </c>
      <c r="F31" s="43">
        <f t="shared" si="11"/>
        <v>4</v>
      </c>
      <c r="G31" s="48"/>
      <c r="H31" s="50"/>
      <c r="I31" s="50"/>
      <c r="J31" s="50"/>
      <c r="K31" s="85"/>
      <c r="L31" s="48"/>
      <c r="M31" s="50"/>
      <c r="N31" s="50"/>
      <c r="O31" s="50"/>
      <c r="P31" s="85"/>
      <c r="Q31" s="48">
        <v>1</v>
      </c>
      <c r="R31" s="50">
        <v>2</v>
      </c>
      <c r="S31" s="50">
        <v>0</v>
      </c>
      <c r="T31" s="50" t="s">
        <v>25</v>
      </c>
      <c r="U31" s="85">
        <v>4</v>
      </c>
      <c r="V31" s="48"/>
      <c r="W31" s="50"/>
      <c r="X31" s="50"/>
      <c r="Y31" s="50"/>
      <c r="Z31" s="85"/>
      <c r="AA31" s="99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00"/>
      <c r="BG31" s="100"/>
      <c r="BH31" s="100"/>
      <c r="BI31" s="100"/>
      <c r="BJ31" s="100"/>
      <c r="BK31" s="100"/>
      <c r="BL31" s="100"/>
      <c r="BM31" s="100"/>
      <c r="BN31" s="100"/>
      <c r="BO31" s="100"/>
      <c r="BP31" s="100"/>
      <c r="BQ31" s="100"/>
      <c r="BR31" s="100"/>
      <c r="BS31" s="100"/>
      <c r="BT31" s="100"/>
      <c r="BU31" s="100"/>
      <c r="BV31" s="100"/>
      <c r="BW31" s="100"/>
      <c r="BX31" s="100"/>
      <c r="BY31" s="100"/>
      <c r="BZ31" s="100"/>
      <c r="CA31" s="100"/>
      <c r="CB31" s="100"/>
      <c r="CC31" s="100"/>
      <c r="CD31" s="100"/>
      <c r="CE31" s="100"/>
      <c r="CF31" s="100"/>
      <c r="CG31" s="100"/>
      <c r="CH31" s="100"/>
      <c r="CI31" s="100"/>
      <c r="CJ31" s="100"/>
      <c r="CK31" s="100"/>
      <c r="CL31" s="100"/>
      <c r="CM31" s="100"/>
      <c r="CN31" s="100"/>
      <c r="CO31" s="100"/>
      <c r="CP31" s="100"/>
      <c r="CQ31" s="100"/>
      <c r="CR31" s="100"/>
      <c r="CS31" s="100"/>
      <c r="CT31" s="100"/>
      <c r="CU31" s="100"/>
      <c r="CV31" s="100"/>
      <c r="CW31" s="100"/>
      <c r="CX31" s="100"/>
      <c r="CY31" s="100"/>
      <c r="CZ31" s="100"/>
      <c r="DA31" s="100"/>
      <c r="DB31" s="100"/>
      <c r="DC31" s="100"/>
      <c r="DD31" s="100"/>
      <c r="DE31" s="100"/>
      <c r="DF31" s="100"/>
      <c r="DG31" s="100"/>
      <c r="DH31" s="100"/>
      <c r="DI31" s="100"/>
      <c r="DJ31" s="100"/>
      <c r="DK31" s="100"/>
      <c r="DL31" s="100"/>
      <c r="DM31" s="100"/>
      <c r="DN31" s="100"/>
      <c r="DO31" s="100"/>
      <c r="DP31" s="100"/>
      <c r="DQ31" s="100"/>
      <c r="DR31" s="100"/>
      <c r="DS31" s="100"/>
      <c r="DT31" s="100"/>
      <c r="DU31" s="100"/>
      <c r="DV31" s="100"/>
      <c r="DW31" s="100"/>
      <c r="DX31" s="100"/>
      <c r="DY31" s="100"/>
      <c r="DZ31" s="100"/>
      <c r="EA31" s="100"/>
      <c r="EB31" s="100"/>
      <c r="EC31" s="100"/>
      <c r="ED31" s="100"/>
      <c r="EE31" s="100"/>
      <c r="EF31" s="100"/>
      <c r="EG31" s="100"/>
      <c r="EH31" s="100"/>
      <c r="EI31" s="100"/>
      <c r="EJ31" s="100"/>
      <c r="EK31" s="100"/>
      <c r="EL31" s="100"/>
      <c r="EM31" s="100"/>
      <c r="EN31" s="100"/>
      <c r="EO31" s="100"/>
      <c r="EP31" s="100"/>
      <c r="EQ31" s="100"/>
      <c r="ER31" s="100"/>
      <c r="ES31" s="100"/>
      <c r="ET31" s="100"/>
      <c r="EU31" s="100"/>
      <c r="EV31" s="100"/>
      <c r="EW31" s="100"/>
      <c r="EX31" s="100"/>
      <c r="EY31" s="100"/>
      <c r="EZ31" s="100"/>
      <c r="FA31" s="100"/>
      <c r="FB31" s="100"/>
      <c r="FC31" s="100"/>
      <c r="FD31" s="100"/>
      <c r="FE31" s="100"/>
      <c r="FF31" s="100"/>
      <c r="FG31" s="100"/>
      <c r="FH31" s="100"/>
      <c r="FI31" s="100"/>
      <c r="FJ31" s="100"/>
      <c r="FK31" s="100"/>
      <c r="FL31" s="100"/>
      <c r="FM31" s="100"/>
      <c r="FN31" s="100"/>
      <c r="FO31" s="100"/>
      <c r="FP31" s="100"/>
      <c r="FQ31" s="100"/>
      <c r="FR31" s="100"/>
      <c r="FS31" s="100"/>
      <c r="FT31" s="100"/>
      <c r="FU31" s="100"/>
      <c r="FV31" s="100"/>
      <c r="FW31" s="100"/>
      <c r="FX31" s="100"/>
      <c r="FY31" s="100"/>
      <c r="FZ31" s="100"/>
      <c r="GA31" s="100"/>
      <c r="GB31" s="100"/>
      <c r="GC31" s="100"/>
      <c r="GD31" s="100"/>
      <c r="GE31" s="100"/>
      <c r="GF31" s="100"/>
      <c r="GG31" s="100"/>
      <c r="GH31" s="100"/>
      <c r="GI31" s="100"/>
      <c r="GJ31" s="100"/>
      <c r="GK31" s="100"/>
      <c r="GL31" s="100"/>
      <c r="GM31" s="100"/>
      <c r="GN31" s="100"/>
      <c r="GO31" s="100"/>
      <c r="GP31" s="100"/>
      <c r="GQ31" s="100"/>
      <c r="GR31" s="100"/>
      <c r="GS31" s="100"/>
      <c r="GT31" s="100"/>
      <c r="GU31" s="100"/>
      <c r="GV31" s="100"/>
      <c r="GW31" s="100"/>
      <c r="GX31" s="100"/>
      <c r="GY31" s="100"/>
      <c r="GZ31" s="100"/>
      <c r="HA31" s="100"/>
      <c r="HB31" s="100"/>
      <c r="HC31" s="100"/>
      <c r="HD31" s="100"/>
      <c r="HE31" s="100"/>
      <c r="HF31" s="100"/>
      <c r="HG31" s="100"/>
      <c r="HH31" s="100"/>
      <c r="HI31" s="100"/>
      <c r="HJ31" s="100"/>
      <c r="HK31" s="100"/>
      <c r="HL31" s="100"/>
      <c r="HM31" s="100"/>
      <c r="HN31" s="100"/>
      <c r="HO31" s="100"/>
      <c r="HP31" s="100"/>
      <c r="HQ31" s="100"/>
      <c r="HR31" s="100"/>
      <c r="HS31" s="100"/>
      <c r="HT31" s="100"/>
      <c r="HU31" s="100"/>
      <c r="HV31" s="100"/>
      <c r="HW31" s="100"/>
      <c r="HX31" s="100"/>
      <c r="HY31" s="100"/>
      <c r="HZ31" s="100"/>
      <c r="IA31" s="100"/>
      <c r="IB31" s="100"/>
      <c r="IC31" s="100"/>
      <c r="ID31" s="100"/>
      <c r="IE31" s="100"/>
      <c r="IF31" s="100"/>
      <c r="IG31" s="100"/>
      <c r="IH31" s="100"/>
      <c r="II31" s="100"/>
      <c r="IJ31" s="100"/>
      <c r="IK31" s="100"/>
      <c r="IL31" s="100"/>
      <c r="IM31" s="100"/>
      <c r="IN31" s="100"/>
      <c r="IO31" s="100"/>
      <c r="IP31" s="100"/>
      <c r="IQ31" s="100"/>
      <c r="IR31" s="100"/>
      <c r="IS31" s="100"/>
      <c r="IT31" s="100"/>
      <c r="IU31" s="100"/>
      <c r="IV31" s="100"/>
      <c r="IW31" s="100"/>
      <c r="IX31" s="100"/>
      <c r="IY31" s="100"/>
    </row>
    <row r="32" spans="1:259" s="79" customFormat="1" ht="15" customHeight="1" x14ac:dyDescent="0.2">
      <c r="A32" s="93" t="s">
        <v>118</v>
      </c>
      <c r="B32" s="42" t="s">
        <v>80</v>
      </c>
      <c r="C32" s="95" t="s">
        <v>81</v>
      </c>
      <c r="D32" s="96" t="s">
        <v>42</v>
      </c>
      <c r="E32" s="97">
        <f t="shared" si="10"/>
        <v>3</v>
      </c>
      <c r="F32" s="43">
        <f t="shared" si="11"/>
        <v>4</v>
      </c>
      <c r="G32" s="48"/>
      <c r="H32" s="50"/>
      <c r="I32" s="50"/>
      <c r="J32" s="50"/>
      <c r="K32" s="85"/>
      <c r="L32" s="48">
        <v>2</v>
      </c>
      <c r="M32" s="50">
        <v>0</v>
      </c>
      <c r="N32" s="50">
        <v>1</v>
      </c>
      <c r="O32" s="50" t="s">
        <v>25</v>
      </c>
      <c r="P32" s="85">
        <v>4</v>
      </c>
      <c r="Q32" s="48"/>
      <c r="R32" s="50"/>
      <c r="S32" s="50"/>
      <c r="T32" s="50"/>
      <c r="U32" s="85"/>
      <c r="V32" s="48"/>
      <c r="W32" s="50"/>
      <c r="X32" s="50"/>
      <c r="Y32" s="50"/>
      <c r="Z32" s="85"/>
      <c r="AA32" s="99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  <c r="BF32" s="100"/>
      <c r="BG32" s="100"/>
      <c r="BH32" s="100"/>
      <c r="BI32" s="100"/>
      <c r="BJ32" s="100"/>
      <c r="BK32" s="100"/>
      <c r="BL32" s="100"/>
      <c r="BM32" s="100"/>
      <c r="BN32" s="100"/>
      <c r="BO32" s="100"/>
      <c r="BP32" s="100"/>
      <c r="BQ32" s="100"/>
      <c r="BR32" s="100"/>
      <c r="BS32" s="100"/>
      <c r="BT32" s="100"/>
      <c r="BU32" s="100"/>
      <c r="BV32" s="100"/>
      <c r="BW32" s="100"/>
      <c r="BX32" s="100"/>
      <c r="BY32" s="100"/>
      <c r="BZ32" s="100"/>
      <c r="CA32" s="100"/>
      <c r="CB32" s="100"/>
      <c r="CC32" s="100"/>
      <c r="CD32" s="100"/>
      <c r="CE32" s="100"/>
      <c r="CF32" s="100"/>
      <c r="CG32" s="100"/>
      <c r="CH32" s="100"/>
      <c r="CI32" s="100"/>
      <c r="CJ32" s="100"/>
      <c r="CK32" s="100"/>
      <c r="CL32" s="100"/>
      <c r="CM32" s="100"/>
      <c r="CN32" s="100"/>
      <c r="CO32" s="100"/>
      <c r="CP32" s="100"/>
      <c r="CQ32" s="100"/>
      <c r="CR32" s="100"/>
      <c r="CS32" s="100"/>
      <c r="CT32" s="100"/>
      <c r="CU32" s="100"/>
      <c r="CV32" s="100"/>
      <c r="CW32" s="100"/>
      <c r="CX32" s="100"/>
      <c r="CY32" s="100"/>
      <c r="CZ32" s="100"/>
      <c r="DA32" s="100"/>
      <c r="DB32" s="100"/>
      <c r="DC32" s="100"/>
      <c r="DD32" s="100"/>
      <c r="DE32" s="100"/>
      <c r="DF32" s="100"/>
      <c r="DG32" s="100"/>
      <c r="DH32" s="100"/>
      <c r="DI32" s="100"/>
      <c r="DJ32" s="100"/>
      <c r="DK32" s="100"/>
      <c r="DL32" s="100"/>
      <c r="DM32" s="100"/>
      <c r="DN32" s="100"/>
      <c r="DO32" s="100"/>
      <c r="DP32" s="100"/>
      <c r="DQ32" s="100"/>
      <c r="DR32" s="100"/>
      <c r="DS32" s="100"/>
      <c r="DT32" s="100"/>
      <c r="DU32" s="100"/>
      <c r="DV32" s="100"/>
      <c r="DW32" s="100"/>
      <c r="DX32" s="100"/>
      <c r="DY32" s="100"/>
      <c r="DZ32" s="100"/>
      <c r="EA32" s="100"/>
      <c r="EB32" s="100"/>
      <c r="EC32" s="100"/>
      <c r="ED32" s="100"/>
      <c r="EE32" s="100"/>
      <c r="EF32" s="100"/>
      <c r="EG32" s="100"/>
      <c r="EH32" s="100"/>
      <c r="EI32" s="100"/>
      <c r="EJ32" s="100"/>
      <c r="EK32" s="100"/>
      <c r="EL32" s="100"/>
      <c r="EM32" s="100"/>
      <c r="EN32" s="100"/>
      <c r="EO32" s="100"/>
      <c r="EP32" s="100"/>
      <c r="EQ32" s="100"/>
      <c r="ER32" s="100"/>
      <c r="ES32" s="100"/>
      <c r="ET32" s="100"/>
      <c r="EU32" s="100"/>
      <c r="EV32" s="100"/>
      <c r="EW32" s="100"/>
      <c r="EX32" s="100"/>
      <c r="EY32" s="100"/>
      <c r="EZ32" s="100"/>
      <c r="FA32" s="100"/>
      <c r="FB32" s="100"/>
      <c r="FC32" s="100"/>
      <c r="FD32" s="100"/>
      <c r="FE32" s="100"/>
      <c r="FF32" s="100"/>
      <c r="FG32" s="100"/>
      <c r="FH32" s="100"/>
      <c r="FI32" s="100"/>
      <c r="FJ32" s="100"/>
      <c r="FK32" s="100"/>
      <c r="FL32" s="100"/>
      <c r="FM32" s="100"/>
      <c r="FN32" s="100"/>
      <c r="FO32" s="100"/>
      <c r="FP32" s="100"/>
      <c r="FQ32" s="100"/>
      <c r="FR32" s="100"/>
      <c r="FS32" s="100"/>
      <c r="FT32" s="100"/>
      <c r="FU32" s="100"/>
      <c r="FV32" s="100"/>
      <c r="FW32" s="100"/>
      <c r="FX32" s="100"/>
      <c r="FY32" s="100"/>
      <c r="FZ32" s="100"/>
      <c r="GA32" s="100"/>
      <c r="GB32" s="100"/>
      <c r="GC32" s="100"/>
      <c r="GD32" s="100"/>
      <c r="GE32" s="100"/>
      <c r="GF32" s="100"/>
      <c r="GG32" s="100"/>
      <c r="GH32" s="100"/>
      <c r="GI32" s="100"/>
      <c r="GJ32" s="100"/>
      <c r="GK32" s="100"/>
      <c r="GL32" s="100"/>
      <c r="GM32" s="100"/>
      <c r="GN32" s="100"/>
      <c r="GO32" s="100"/>
      <c r="GP32" s="100"/>
      <c r="GQ32" s="100"/>
      <c r="GR32" s="100"/>
      <c r="GS32" s="100"/>
      <c r="GT32" s="100"/>
      <c r="GU32" s="100"/>
      <c r="GV32" s="100"/>
      <c r="GW32" s="100"/>
      <c r="GX32" s="100"/>
      <c r="GY32" s="100"/>
      <c r="GZ32" s="100"/>
      <c r="HA32" s="100"/>
      <c r="HB32" s="100"/>
      <c r="HC32" s="100"/>
      <c r="HD32" s="100"/>
      <c r="HE32" s="100"/>
      <c r="HF32" s="100"/>
      <c r="HG32" s="100"/>
      <c r="HH32" s="100"/>
      <c r="HI32" s="100"/>
      <c r="HJ32" s="100"/>
      <c r="HK32" s="100"/>
      <c r="HL32" s="100"/>
      <c r="HM32" s="100"/>
      <c r="HN32" s="100"/>
      <c r="HO32" s="100"/>
      <c r="HP32" s="100"/>
      <c r="HQ32" s="100"/>
      <c r="HR32" s="100"/>
      <c r="HS32" s="100"/>
      <c r="HT32" s="100"/>
      <c r="HU32" s="100"/>
      <c r="HV32" s="100"/>
      <c r="HW32" s="100"/>
      <c r="HX32" s="100"/>
      <c r="HY32" s="100"/>
      <c r="HZ32" s="100"/>
      <c r="IA32" s="100"/>
      <c r="IB32" s="100"/>
      <c r="IC32" s="100"/>
      <c r="ID32" s="100"/>
      <c r="IE32" s="100"/>
      <c r="IF32" s="100"/>
      <c r="IG32" s="100"/>
      <c r="IH32" s="100"/>
      <c r="II32" s="100"/>
      <c r="IJ32" s="100"/>
      <c r="IK32" s="100"/>
      <c r="IL32" s="100"/>
      <c r="IM32" s="100"/>
      <c r="IN32" s="100"/>
      <c r="IO32" s="100"/>
      <c r="IP32" s="100"/>
      <c r="IQ32" s="100"/>
      <c r="IR32" s="100"/>
      <c r="IS32" s="100"/>
      <c r="IT32" s="100"/>
      <c r="IU32" s="100"/>
      <c r="IV32" s="100"/>
      <c r="IW32" s="100"/>
      <c r="IX32" s="100"/>
      <c r="IY32" s="100"/>
    </row>
    <row r="33" spans="1:259" s="79" customFormat="1" ht="15" customHeight="1" x14ac:dyDescent="0.2">
      <c r="A33" s="93" t="s">
        <v>76</v>
      </c>
      <c r="B33" s="47" t="s">
        <v>82</v>
      </c>
      <c r="C33" s="95" t="s">
        <v>83</v>
      </c>
      <c r="D33" s="96" t="s">
        <v>42</v>
      </c>
      <c r="E33" s="97">
        <f t="shared" si="10"/>
        <v>3</v>
      </c>
      <c r="F33" s="43">
        <f t="shared" si="11"/>
        <v>4</v>
      </c>
      <c r="G33" s="48"/>
      <c r="H33" s="50"/>
      <c r="I33" s="50"/>
      <c r="J33" s="50"/>
      <c r="K33" s="85"/>
      <c r="L33" s="48"/>
      <c r="M33" s="50"/>
      <c r="N33" s="50"/>
      <c r="O33" s="50"/>
      <c r="P33" s="85"/>
      <c r="Q33" s="48">
        <v>1</v>
      </c>
      <c r="R33" s="50">
        <v>0</v>
      </c>
      <c r="S33" s="50">
        <v>2</v>
      </c>
      <c r="T33" s="50" t="s">
        <v>25</v>
      </c>
      <c r="U33" s="85">
        <v>4</v>
      </c>
      <c r="V33" s="48"/>
      <c r="W33" s="50"/>
      <c r="X33" s="50"/>
      <c r="Y33" s="50"/>
      <c r="Z33" s="85"/>
      <c r="AA33" s="99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  <c r="BF33" s="100"/>
      <c r="BG33" s="100"/>
      <c r="BH33" s="100"/>
      <c r="BI33" s="100"/>
      <c r="BJ33" s="100"/>
      <c r="BK33" s="100"/>
      <c r="BL33" s="100"/>
      <c r="BM33" s="100"/>
      <c r="BN33" s="100"/>
      <c r="BO33" s="100"/>
      <c r="BP33" s="100"/>
      <c r="BQ33" s="100"/>
      <c r="BR33" s="100"/>
      <c r="BS33" s="100"/>
      <c r="BT33" s="100"/>
      <c r="BU33" s="100"/>
      <c r="BV33" s="100"/>
      <c r="BW33" s="100"/>
      <c r="BX33" s="100"/>
      <c r="BY33" s="100"/>
      <c r="BZ33" s="100"/>
      <c r="CA33" s="100"/>
      <c r="CB33" s="100"/>
      <c r="CC33" s="100"/>
      <c r="CD33" s="100"/>
      <c r="CE33" s="100"/>
      <c r="CF33" s="100"/>
      <c r="CG33" s="100"/>
      <c r="CH33" s="100"/>
      <c r="CI33" s="100"/>
      <c r="CJ33" s="100"/>
      <c r="CK33" s="100"/>
      <c r="CL33" s="100"/>
      <c r="CM33" s="100"/>
      <c r="CN33" s="100"/>
      <c r="CO33" s="100"/>
      <c r="CP33" s="100"/>
      <c r="CQ33" s="100"/>
      <c r="CR33" s="100"/>
      <c r="CS33" s="100"/>
      <c r="CT33" s="100"/>
      <c r="CU33" s="100"/>
      <c r="CV33" s="100"/>
      <c r="CW33" s="100"/>
      <c r="CX33" s="100"/>
      <c r="CY33" s="100"/>
      <c r="CZ33" s="100"/>
      <c r="DA33" s="100"/>
      <c r="DB33" s="100"/>
      <c r="DC33" s="100"/>
      <c r="DD33" s="100"/>
      <c r="DE33" s="100"/>
      <c r="DF33" s="100"/>
      <c r="DG33" s="100"/>
      <c r="DH33" s="100"/>
      <c r="DI33" s="100"/>
      <c r="DJ33" s="100"/>
      <c r="DK33" s="100"/>
      <c r="DL33" s="100"/>
      <c r="DM33" s="100"/>
      <c r="DN33" s="100"/>
      <c r="DO33" s="100"/>
      <c r="DP33" s="100"/>
      <c r="DQ33" s="100"/>
      <c r="DR33" s="100"/>
      <c r="DS33" s="100"/>
      <c r="DT33" s="100"/>
      <c r="DU33" s="100"/>
      <c r="DV33" s="100"/>
      <c r="DW33" s="100"/>
      <c r="DX33" s="100"/>
      <c r="DY33" s="100"/>
      <c r="DZ33" s="100"/>
      <c r="EA33" s="100"/>
      <c r="EB33" s="100"/>
      <c r="EC33" s="100"/>
      <c r="ED33" s="100"/>
      <c r="EE33" s="100"/>
      <c r="EF33" s="100"/>
      <c r="EG33" s="100"/>
      <c r="EH33" s="100"/>
      <c r="EI33" s="100"/>
      <c r="EJ33" s="100"/>
      <c r="EK33" s="100"/>
      <c r="EL33" s="100"/>
      <c r="EM33" s="100"/>
      <c r="EN33" s="100"/>
      <c r="EO33" s="100"/>
      <c r="EP33" s="100"/>
      <c r="EQ33" s="100"/>
      <c r="ER33" s="100"/>
      <c r="ES33" s="100"/>
      <c r="ET33" s="100"/>
      <c r="EU33" s="100"/>
      <c r="EV33" s="100"/>
      <c r="EW33" s="100"/>
      <c r="EX33" s="100"/>
      <c r="EY33" s="100"/>
      <c r="EZ33" s="100"/>
      <c r="FA33" s="100"/>
      <c r="FB33" s="100"/>
      <c r="FC33" s="100"/>
      <c r="FD33" s="100"/>
      <c r="FE33" s="100"/>
      <c r="FF33" s="100"/>
      <c r="FG33" s="100"/>
      <c r="FH33" s="100"/>
      <c r="FI33" s="100"/>
      <c r="FJ33" s="100"/>
      <c r="FK33" s="100"/>
      <c r="FL33" s="100"/>
      <c r="FM33" s="100"/>
      <c r="FN33" s="100"/>
      <c r="FO33" s="100"/>
      <c r="FP33" s="100"/>
      <c r="FQ33" s="100"/>
      <c r="FR33" s="100"/>
      <c r="FS33" s="100"/>
      <c r="FT33" s="100"/>
      <c r="FU33" s="100"/>
      <c r="FV33" s="100"/>
      <c r="FW33" s="100"/>
      <c r="FX33" s="100"/>
      <c r="FY33" s="100"/>
      <c r="FZ33" s="100"/>
      <c r="GA33" s="100"/>
      <c r="GB33" s="100"/>
      <c r="GC33" s="100"/>
      <c r="GD33" s="100"/>
      <c r="GE33" s="100"/>
      <c r="GF33" s="100"/>
      <c r="GG33" s="100"/>
      <c r="GH33" s="100"/>
      <c r="GI33" s="100"/>
      <c r="GJ33" s="100"/>
      <c r="GK33" s="100"/>
      <c r="GL33" s="100"/>
      <c r="GM33" s="100"/>
      <c r="GN33" s="100"/>
      <c r="GO33" s="100"/>
      <c r="GP33" s="100"/>
      <c r="GQ33" s="100"/>
      <c r="GR33" s="100"/>
      <c r="GS33" s="100"/>
      <c r="GT33" s="100"/>
      <c r="GU33" s="100"/>
      <c r="GV33" s="100"/>
      <c r="GW33" s="100"/>
      <c r="GX33" s="100"/>
      <c r="GY33" s="100"/>
      <c r="GZ33" s="100"/>
      <c r="HA33" s="100"/>
      <c r="HB33" s="100"/>
      <c r="HC33" s="100"/>
      <c r="HD33" s="100"/>
      <c r="HE33" s="100"/>
      <c r="HF33" s="100"/>
      <c r="HG33" s="100"/>
      <c r="HH33" s="100"/>
      <c r="HI33" s="100"/>
      <c r="HJ33" s="100"/>
      <c r="HK33" s="100"/>
      <c r="HL33" s="100"/>
      <c r="HM33" s="100"/>
      <c r="HN33" s="100"/>
      <c r="HO33" s="100"/>
      <c r="HP33" s="100"/>
      <c r="HQ33" s="100"/>
      <c r="HR33" s="100"/>
      <c r="HS33" s="100"/>
      <c r="HT33" s="100"/>
      <c r="HU33" s="100"/>
      <c r="HV33" s="100"/>
      <c r="HW33" s="100"/>
      <c r="HX33" s="100"/>
      <c r="HY33" s="100"/>
      <c r="HZ33" s="100"/>
      <c r="IA33" s="100"/>
      <c r="IB33" s="100"/>
      <c r="IC33" s="100"/>
      <c r="ID33" s="100"/>
      <c r="IE33" s="100"/>
      <c r="IF33" s="100"/>
      <c r="IG33" s="100"/>
      <c r="IH33" s="100"/>
      <c r="II33" s="100"/>
      <c r="IJ33" s="100"/>
      <c r="IK33" s="100"/>
      <c r="IL33" s="100"/>
      <c r="IM33" s="100"/>
      <c r="IN33" s="100"/>
      <c r="IO33" s="100"/>
      <c r="IP33" s="100"/>
      <c r="IQ33" s="100"/>
      <c r="IR33" s="100"/>
      <c r="IS33" s="100"/>
      <c r="IT33" s="100"/>
      <c r="IU33" s="100"/>
      <c r="IV33" s="100"/>
      <c r="IW33" s="100"/>
      <c r="IX33" s="100"/>
      <c r="IY33" s="100"/>
    </row>
    <row r="34" spans="1:259" s="79" customFormat="1" ht="15" customHeight="1" thickBot="1" x14ac:dyDescent="0.25">
      <c r="A34" s="93" t="s">
        <v>119</v>
      </c>
      <c r="B34" s="47" t="s">
        <v>84</v>
      </c>
      <c r="C34" s="130" t="s">
        <v>85</v>
      </c>
      <c r="D34" s="96" t="s">
        <v>42</v>
      </c>
      <c r="E34" s="97">
        <f t="shared" si="10"/>
        <v>4</v>
      </c>
      <c r="F34" s="83">
        <f t="shared" si="11"/>
        <v>4</v>
      </c>
      <c r="G34" s="48"/>
      <c r="H34" s="50"/>
      <c r="I34" s="50"/>
      <c r="J34" s="50"/>
      <c r="K34" s="86"/>
      <c r="L34" s="48"/>
      <c r="M34" s="50"/>
      <c r="N34" s="50"/>
      <c r="O34" s="50"/>
      <c r="P34" s="86"/>
      <c r="Q34" s="48">
        <v>2</v>
      </c>
      <c r="R34" s="50">
        <v>2</v>
      </c>
      <c r="S34" s="50">
        <v>0</v>
      </c>
      <c r="T34" s="50" t="s">
        <v>25</v>
      </c>
      <c r="U34" s="86">
        <v>4</v>
      </c>
      <c r="V34" s="48"/>
      <c r="W34" s="50"/>
      <c r="X34" s="50"/>
      <c r="Y34" s="50"/>
      <c r="Z34" s="86"/>
      <c r="AA34" s="99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0"/>
      <c r="AY34" s="100"/>
      <c r="AZ34" s="100"/>
      <c r="BA34" s="100"/>
      <c r="BB34" s="100"/>
      <c r="BC34" s="100"/>
      <c r="BD34" s="100"/>
      <c r="BE34" s="100"/>
      <c r="BF34" s="100"/>
      <c r="BG34" s="100"/>
      <c r="BH34" s="100"/>
      <c r="BI34" s="100"/>
      <c r="BJ34" s="100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0"/>
      <c r="BW34" s="100"/>
      <c r="BX34" s="100"/>
      <c r="BY34" s="100"/>
      <c r="BZ34" s="100"/>
      <c r="CA34" s="100"/>
      <c r="CB34" s="100"/>
      <c r="CC34" s="100"/>
      <c r="CD34" s="100"/>
      <c r="CE34" s="100"/>
      <c r="CF34" s="100"/>
      <c r="CG34" s="100"/>
      <c r="CH34" s="100"/>
      <c r="CI34" s="100"/>
      <c r="CJ34" s="100"/>
      <c r="CK34" s="100"/>
      <c r="CL34" s="100"/>
      <c r="CM34" s="100"/>
      <c r="CN34" s="100"/>
      <c r="CO34" s="100"/>
      <c r="CP34" s="100"/>
      <c r="CQ34" s="100"/>
      <c r="CR34" s="100"/>
      <c r="CS34" s="100"/>
      <c r="CT34" s="100"/>
      <c r="CU34" s="100"/>
      <c r="CV34" s="100"/>
      <c r="CW34" s="100"/>
      <c r="CX34" s="100"/>
      <c r="CY34" s="100"/>
      <c r="CZ34" s="100"/>
      <c r="DA34" s="100"/>
      <c r="DB34" s="100"/>
      <c r="DC34" s="100"/>
      <c r="DD34" s="100"/>
      <c r="DE34" s="100"/>
      <c r="DF34" s="100"/>
      <c r="DG34" s="100"/>
      <c r="DH34" s="100"/>
      <c r="DI34" s="100"/>
      <c r="DJ34" s="100"/>
      <c r="DK34" s="100"/>
      <c r="DL34" s="100"/>
      <c r="DM34" s="100"/>
      <c r="DN34" s="100"/>
      <c r="DO34" s="100"/>
      <c r="DP34" s="100"/>
      <c r="DQ34" s="100"/>
      <c r="DR34" s="100"/>
      <c r="DS34" s="100"/>
      <c r="DT34" s="100"/>
      <c r="DU34" s="100"/>
      <c r="DV34" s="100"/>
      <c r="DW34" s="100"/>
      <c r="DX34" s="100"/>
      <c r="DY34" s="100"/>
      <c r="DZ34" s="100"/>
      <c r="EA34" s="100"/>
      <c r="EB34" s="100"/>
      <c r="EC34" s="100"/>
      <c r="ED34" s="100"/>
      <c r="EE34" s="100"/>
      <c r="EF34" s="100"/>
      <c r="EG34" s="100"/>
      <c r="EH34" s="100"/>
      <c r="EI34" s="100"/>
      <c r="EJ34" s="100"/>
      <c r="EK34" s="100"/>
      <c r="EL34" s="100"/>
      <c r="EM34" s="100"/>
      <c r="EN34" s="100"/>
      <c r="EO34" s="100"/>
      <c r="EP34" s="100"/>
      <c r="EQ34" s="100"/>
      <c r="ER34" s="100"/>
      <c r="ES34" s="100"/>
      <c r="ET34" s="100"/>
      <c r="EU34" s="100"/>
      <c r="EV34" s="100"/>
      <c r="EW34" s="100"/>
      <c r="EX34" s="100"/>
      <c r="EY34" s="100"/>
      <c r="EZ34" s="100"/>
      <c r="FA34" s="100"/>
      <c r="FB34" s="100"/>
      <c r="FC34" s="100"/>
      <c r="FD34" s="100"/>
      <c r="FE34" s="100"/>
      <c r="FF34" s="100"/>
      <c r="FG34" s="100"/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0"/>
      <c r="FS34" s="100"/>
      <c r="FT34" s="100"/>
      <c r="FU34" s="100"/>
      <c r="FV34" s="100"/>
      <c r="FW34" s="100"/>
      <c r="FX34" s="100"/>
      <c r="FY34" s="100"/>
      <c r="FZ34" s="100"/>
      <c r="GA34" s="100"/>
      <c r="GB34" s="100"/>
      <c r="GC34" s="100"/>
      <c r="GD34" s="100"/>
      <c r="GE34" s="100"/>
      <c r="GF34" s="100"/>
      <c r="GG34" s="100"/>
      <c r="GH34" s="100"/>
      <c r="GI34" s="100"/>
      <c r="GJ34" s="100"/>
      <c r="GK34" s="100"/>
      <c r="GL34" s="100"/>
      <c r="GM34" s="100"/>
      <c r="GN34" s="100"/>
      <c r="GO34" s="100"/>
      <c r="GP34" s="100"/>
      <c r="GQ34" s="100"/>
      <c r="GR34" s="100"/>
      <c r="GS34" s="100"/>
      <c r="GT34" s="100"/>
      <c r="GU34" s="100"/>
      <c r="GV34" s="100"/>
      <c r="GW34" s="100"/>
      <c r="GX34" s="100"/>
      <c r="GY34" s="100"/>
      <c r="GZ34" s="100"/>
      <c r="HA34" s="100"/>
      <c r="HB34" s="100"/>
      <c r="HC34" s="100"/>
      <c r="HD34" s="100"/>
      <c r="HE34" s="100"/>
      <c r="HF34" s="100"/>
      <c r="HG34" s="100"/>
      <c r="HH34" s="100"/>
      <c r="HI34" s="100"/>
      <c r="HJ34" s="100"/>
      <c r="HK34" s="100"/>
      <c r="HL34" s="100"/>
      <c r="HM34" s="100"/>
      <c r="HN34" s="100"/>
      <c r="HO34" s="100"/>
      <c r="HP34" s="100"/>
      <c r="HQ34" s="100"/>
      <c r="HR34" s="100"/>
      <c r="HS34" s="100"/>
      <c r="HT34" s="100"/>
      <c r="HU34" s="100"/>
      <c r="HV34" s="100"/>
      <c r="HW34" s="100"/>
      <c r="HX34" s="100"/>
      <c r="HY34" s="100"/>
      <c r="HZ34" s="100"/>
      <c r="IA34" s="100"/>
      <c r="IB34" s="100"/>
      <c r="IC34" s="100"/>
      <c r="ID34" s="100"/>
      <c r="IE34" s="100"/>
      <c r="IF34" s="100"/>
      <c r="IG34" s="100"/>
      <c r="IH34" s="100"/>
      <c r="II34" s="100"/>
      <c r="IJ34" s="100"/>
      <c r="IK34" s="100"/>
      <c r="IL34" s="100"/>
      <c r="IM34" s="100"/>
      <c r="IN34" s="100"/>
      <c r="IO34" s="100"/>
      <c r="IP34" s="100"/>
      <c r="IQ34" s="100"/>
      <c r="IR34" s="100"/>
      <c r="IS34" s="100"/>
      <c r="IT34" s="100"/>
      <c r="IU34" s="100"/>
      <c r="IV34" s="100"/>
      <c r="IW34" s="100"/>
      <c r="IX34" s="100"/>
      <c r="IY34" s="100"/>
    </row>
    <row r="35" spans="1:259" s="100" customFormat="1" ht="15" customHeight="1" thickBot="1" x14ac:dyDescent="0.25">
      <c r="A35" s="131"/>
      <c r="B35" s="204" t="s">
        <v>86</v>
      </c>
      <c r="C35" s="205"/>
      <c r="D35" s="132"/>
      <c r="E35" s="133">
        <v>40</v>
      </c>
      <c r="F35" s="134">
        <f>K35+P35+U35+Z35</f>
        <v>30</v>
      </c>
      <c r="G35" s="135">
        <f t="shared" ref="G35:Z35" si="12">SUM(G36:G36)</f>
        <v>0</v>
      </c>
      <c r="H35" s="136">
        <f t="shared" si="12"/>
        <v>0</v>
      </c>
      <c r="I35" s="136">
        <f t="shared" si="12"/>
        <v>0</v>
      </c>
      <c r="J35" s="136">
        <f t="shared" si="12"/>
        <v>0</v>
      </c>
      <c r="K35" s="137">
        <f t="shared" si="12"/>
        <v>0</v>
      </c>
      <c r="L35" s="135">
        <f t="shared" si="12"/>
        <v>0</v>
      </c>
      <c r="M35" s="136">
        <f t="shared" si="12"/>
        <v>0</v>
      </c>
      <c r="N35" s="136">
        <f t="shared" si="12"/>
        <v>0</v>
      </c>
      <c r="O35" s="136">
        <f t="shared" si="12"/>
        <v>0</v>
      </c>
      <c r="P35" s="137">
        <f t="shared" si="12"/>
        <v>0</v>
      </c>
      <c r="Q35" s="135">
        <f t="shared" si="12"/>
        <v>0</v>
      </c>
      <c r="R35" s="136">
        <f t="shared" si="12"/>
        <v>0</v>
      </c>
      <c r="S35" s="136">
        <f t="shared" si="12"/>
        <v>0</v>
      </c>
      <c r="T35" s="136">
        <f t="shared" si="12"/>
        <v>0</v>
      </c>
      <c r="U35" s="137">
        <f t="shared" si="12"/>
        <v>0</v>
      </c>
      <c r="V35" s="135">
        <f t="shared" si="12"/>
        <v>0</v>
      </c>
      <c r="W35" s="136">
        <f t="shared" si="12"/>
        <v>0</v>
      </c>
      <c r="X35" s="136">
        <f t="shared" si="12"/>
        <v>0</v>
      </c>
      <c r="Y35" s="136">
        <f t="shared" si="12"/>
        <v>0</v>
      </c>
      <c r="Z35" s="138">
        <f t="shared" si="12"/>
        <v>30</v>
      </c>
      <c r="AA35" s="99"/>
    </row>
    <row r="36" spans="1:259" s="100" customFormat="1" ht="15" customHeight="1" thickBot="1" x14ac:dyDescent="0.25">
      <c r="A36" s="93" t="s">
        <v>120</v>
      </c>
      <c r="B36" s="139" t="s">
        <v>87</v>
      </c>
      <c r="C36" s="101" t="s">
        <v>88</v>
      </c>
      <c r="D36" s="96"/>
      <c r="E36" s="97">
        <v>40</v>
      </c>
      <c r="F36" s="102">
        <f>K36+P36+U36+Z36</f>
        <v>30</v>
      </c>
      <c r="G36" s="103"/>
      <c r="H36" s="103"/>
      <c r="I36" s="103"/>
      <c r="J36" s="103"/>
      <c r="K36" s="102"/>
      <c r="L36" s="104"/>
      <c r="M36" s="103"/>
      <c r="N36" s="103"/>
      <c r="O36" s="103"/>
      <c r="P36" s="102"/>
      <c r="Q36" s="104"/>
      <c r="R36" s="103"/>
      <c r="S36" s="103"/>
      <c r="T36" s="103"/>
      <c r="U36" s="102"/>
      <c r="V36" s="103">
        <v>0</v>
      </c>
      <c r="W36" s="103">
        <v>0</v>
      </c>
      <c r="X36" s="103">
        <v>0</v>
      </c>
      <c r="Y36" s="103" t="s">
        <v>25</v>
      </c>
      <c r="Z36" s="105">
        <v>30</v>
      </c>
      <c r="AA36" s="99" t="s">
        <v>121</v>
      </c>
    </row>
    <row r="37" spans="1:259" s="100" customFormat="1" ht="15" customHeight="1" thickBot="1" x14ac:dyDescent="0.25">
      <c r="A37" s="131"/>
      <c r="B37" s="204" t="s">
        <v>89</v>
      </c>
      <c r="C37" s="205"/>
      <c r="D37" s="132"/>
      <c r="E37" s="133">
        <f>G37+H37+I37+L37+M37+N37+Q37+R37+S37+V37+W37+X37</f>
        <v>2</v>
      </c>
      <c r="F37" s="134">
        <f>K37+P37+U37+Z37</f>
        <v>0</v>
      </c>
      <c r="G37" s="135">
        <f t="shared" ref="G37:Z37" si="13">SUM(G38:G38)</f>
        <v>0</v>
      </c>
      <c r="H37" s="136">
        <v>2</v>
      </c>
      <c r="I37" s="136">
        <f t="shared" si="13"/>
        <v>0</v>
      </c>
      <c r="J37" s="136">
        <f t="shared" si="13"/>
        <v>0</v>
      </c>
      <c r="K37" s="137">
        <f t="shared" si="13"/>
        <v>0</v>
      </c>
      <c r="L37" s="135">
        <f t="shared" si="13"/>
        <v>0</v>
      </c>
      <c r="M37" s="136">
        <f t="shared" si="13"/>
        <v>0</v>
      </c>
      <c r="N37" s="136">
        <f t="shared" si="13"/>
        <v>0</v>
      </c>
      <c r="O37" s="136">
        <f t="shared" si="13"/>
        <v>0</v>
      </c>
      <c r="P37" s="137">
        <f t="shared" si="13"/>
        <v>0</v>
      </c>
      <c r="Q37" s="135">
        <f t="shared" si="13"/>
        <v>0</v>
      </c>
      <c r="R37" s="136">
        <f t="shared" si="13"/>
        <v>0</v>
      </c>
      <c r="S37" s="136">
        <f t="shared" si="13"/>
        <v>0</v>
      </c>
      <c r="T37" s="136">
        <f t="shared" si="13"/>
        <v>0</v>
      </c>
      <c r="U37" s="137">
        <f t="shared" si="13"/>
        <v>0</v>
      </c>
      <c r="V37" s="135">
        <f t="shared" si="13"/>
        <v>0</v>
      </c>
      <c r="W37" s="136">
        <f t="shared" si="13"/>
        <v>0</v>
      </c>
      <c r="X37" s="136">
        <f t="shared" si="13"/>
        <v>0</v>
      </c>
      <c r="Y37" s="136">
        <f t="shared" si="13"/>
        <v>0</v>
      </c>
      <c r="Z37" s="138">
        <f t="shared" si="13"/>
        <v>0</v>
      </c>
      <c r="AA37" s="99"/>
    </row>
    <row r="38" spans="1:259" s="100" customFormat="1" ht="15" customHeight="1" x14ac:dyDescent="0.2">
      <c r="A38" s="93" t="s">
        <v>79</v>
      </c>
      <c r="B38" s="92" t="s">
        <v>91</v>
      </c>
      <c r="C38" s="101" t="s">
        <v>92</v>
      </c>
      <c r="D38" s="96"/>
      <c r="E38" s="97">
        <v>1</v>
      </c>
      <c r="F38" s="102">
        <v>0</v>
      </c>
      <c r="G38" s="103">
        <v>0</v>
      </c>
      <c r="H38" s="103">
        <v>1</v>
      </c>
      <c r="I38" s="103">
        <v>0</v>
      </c>
      <c r="J38" s="103" t="s">
        <v>93</v>
      </c>
      <c r="K38" s="102">
        <v>0</v>
      </c>
      <c r="L38" s="104"/>
      <c r="M38" s="103"/>
      <c r="N38" s="103"/>
      <c r="O38" s="103"/>
      <c r="P38" s="102"/>
      <c r="Q38" s="104"/>
      <c r="R38" s="103"/>
      <c r="S38" s="103"/>
      <c r="T38" s="103"/>
      <c r="U38" s="102"/>
      <c r="V38" s="103"/>
      <c r="W38" s="103"/>
      <c r="X38" s="103"/>
      <c r="Y38" s="103"/>
      <c r="Z38" s="105"/>
      <c r="AA38" s="99"/>
    </row>
    <row r="39" spans="1:259" s="100" customFormat="1" ht="15" customHeight="1" thickBot="1" x14ac:dyDescent="0.25">
      <c r="A39" s="93" t="s">
        <v>90</v>
      </c>
      <c r="B39" s="92" t="s">
        <v>104</v>
      </c>
      <c r="C39" s="101" t="s">
        <v>94</v>
      </c>
      <c r="D39" s="96"/>
      <c r="E39" s="97">
        <v>1</v>
      </c>
      <c r="F39" s="102">
        <v>1</v>
      </c>
      <c r="G39" s="103">
        <v>0</v>
      </c>
      <c r="H39" s="103">
        <v>1</v>
      </c>
      <c r="I39" s="103">
        <v>0</v>
      </c>
      <c r="J39" s="103" t="s">
        <v>95</v>
      </c>
      <c r="K39" s="102">
        <v>0</v>
      </c>
      <c r="L39" s="104"/>
      <c r="M39" s="103"/>
      <c r="N39" s="103"/>
      <c r="O39" s="103"/>
      <c r="P39" s="102"/>
      <c r="Q39" s="104"/>
      <c r="R39" s="103"/>
      <c r="S39" s="103"/>
      <c r="T39" s="103"/>
      <c r="U39" s="102"/>
      <c r="V39" s="103"/>
      <c r="W39" s="103"/>
      <c r="X39" s="103"/>
      <c r="Y39" s="103"/>
      <c r="Z39" s="105"/>
      <c r="AA39" s="99"/>
    </row>
    <row r="40" spans="1:259" s="100" customFormat="1" ht="15" customHeight="1" thickBot="1" x14ac:dyDescent="0.25">
      <c r="A40" s="106"/>
      <c r="B40" s="107"/>
      <c r="C40" s="108" t="s">
        <v>96</v>
      </c>
      <c r="D40" s="109"/>
      <c r="E40" s="110">
        <f>E8+E13+E19+E37</f>
        <v>121</v>
      </c>
      <c r="F40" s="111">
        <f>K40+P40+U40+Z40</f>
        <v>120</v>
      </c>
      <c r="G40" s="112">
        <f>G19+G13+G8</f>
        <v>12</v>
      </c>
      <c r="H40" s="113">
        <f>H19+H13+H8+SUM(H38:H39)</f>
        <v>17</v>
      </c>
      <c r="I40" s="113">
        <f>I19+I13+I8</f>
        <v>0</v>
      </c>
      <c r="J40" s="113">
        <v>0</v>
      </c>
      <c r="K40" s="114">
        <f>K19+K13+K8</f>
        <v>31</v>
      </c>
      <c r="L40" s="112">
        <f>L19+L13+L8</f>
        <v>14</v>
      </c>
      <c r="M40" s="113">
        <f>M19+M13+M8+SUM(M38:M38)</f>
        <v>12</v>
      </c>
      <c r="N40" s="113">
        <f>N19+N13+N8</f>
        <v>3</v>
      </c>
      <c r="O40" s="113">
        <v>0</v>
      </c>
      <c r="P40" s="114">
        <f>P19+P13+P8</f>
        <v>32</v>
      </c>
      <c r="Q40" s="115">
        <f>Q19+Q13+Q8</f>
        <v>11</v>
      </c>
      <c r="R40" s="111">
        <f>R19+R13+R8</f>
        <v>9</v>
      </c>
      <c r="S40" s="113">
        <f>S19+S13+S8</f>
        <v>3</v>
      </c>
      <c r="T40" s="113">
        <v>0</v>
      </c>
      <c r="U40" s="114">
        <f>U19+U13+U8</f>
        <v>27</v>
      </c>
      <c r="V40" s="115">
        <f>V19+V13+V8</f>
        <v>0</v>
      </c>
      <c r="W40" s="116">
        <f>W19+W13+W8</f>
        <v>0</v>
      </c>
      <c r="X40" s="116">
        <f>X19+X13+X8</f>
        <v>0</v>
      </c>
      <c r="Y40" s="116">
        <v>0</v>
      </c>
      <c r="Z40" s="117">
        <f>Z19+Z13+Z8</f>
        <v>30</v>
      </c>
      <c r="AA40" s="99"/>
    </row>
    <row r="41" spans="1:259" s="100" customFormat="1" ht="15" customHeight="1" x14ac:dyDescent="0.2">
      <c r="A41" s="140"/>
      <c r="B41" s="141"/>
      <c r="C41" s="142" t="s">
        <v>97</v>
      </c>
      <c r="D41" s="143"/>
      <c r="E41" s="144">
        <f>J41+O41+T41+Y41</f>
        <v>1</v>
      </c>
      <c r="F41" s="145"/>
      <c r="G41" s="146"/>
      <c r="H41" s="146"/>
      <c r="I41" s="146"/>
      <c r="J41" s="146">
        <f>COUNTIF(J10:J38,"a")</f>
        <v>1</v>
      </c>
      <c r="K41" s="145"/>
      <c r="L41" s="146"/>
      <c r="M41" s="146"/>
      <c r="N41" s="146"/>
      <c r="O41" s="146">
        <f>COUNTIF(O10:O38,"a")</f>
        <v>0</v>
      </c>
      <c r="P41" s="147"/>
      <c r="Q41" s="148"/>
      <c r="R41" s="146"/>
      <c r="S41" s="146"/>
      <c r="T41" s="146">
        <v>0</v>
      </c>
      <c r="U41" s="149"/>
      <c r="V41" s="148"/>
      <c r="W41" s="150"/>
      <c r="X41" s="146"/>
      <c r="Y41" s="146">
        <v>0</v>
      </c>
      <c r="Z41" s="151"/>
      <c r="AA41" s="99"/>
    </row>
    <row r="42" spans="1:259" s="100" customFormat="1" ht="15" customHeight="1" x14ac:dyDescent="0.2">
      <c r="A42" s="152"/>
      <c r="B42" s="153"/>
      <c r="C42" s="101" t="s">
        <v>98</v>
      </c>
      <c r="D42" s="96"/>
      <c r="E42" s="144">
        <f>J42+O42+T42+Y42</f>
        <v>8</v>
      </c>
      <c r="F42" s="102"/>
      <c r="G42" s="103"/>
      <c r="H42" s="103"/>
      <c r="I42" s="103"/>
      <c r="J42" s="103">
        <f>COUNTIF(J10:J36,"v")</f>
        <v>4</v>
      </c>
      <c r="K42" s="102"/>
      <c r="L42" s="103"/>
      <c r="M42" s="103"/>
      <c r="N42" s="103"/>
      <c r="O42" s="103">
        <f>COUNTIF(O10:O36,"v")</f>
        <v>3</v>
      </c>
      <c r="P42" s="154"/>
      <c r="Q42" s="104"/>
      <c r="R42" s="103"/>
      <c r="S42" s="103"/>
      <c r="T42" s="103">
        <f>COUNTIF(T10:T36,"v")</f>
        <v>1</v>
      </c>
      <c r="U42" s="102"/>
      <c r="V42" s="103"/>
      <c r="W42" s="155"/>
      <c r="X42" s="103"/>
      <c r="Y42" s="103">
        <f>COUNTIF(Y10:Y40,"v")</f>
        <v>0</v>
      </c>
      <c r="Z42" s="105"/>
      <c r="AA42" s="99"/>
    </row>
    <row r="43" spans="1:259" s="100" customFormat="1" ht="15" customHeight="1" thickBot="1" x14ac:dyDescent="0.25">
      <c r="A43" s="156"/>
      <c r="B43" s="157"/>
      <c r="C43" s="158" t="s">
        <v>99</v>
      </c>
      <c r="D43" s="159"/>
      <c r="E43" s="160">
        <f>J43+O43+T43+Y43</f>
        <v>16</v>
      </c>
      <c r="F43" s="161"/>
      <c r="G43" s="162"/>
      <c r="H43" s="163"/>
      <c r="I43" s="163"/>
      <c r="J43" s="163">
        <f>COUNTIF(J10:J36,"é")</f>
        <v>4</v>
      </c>
      <c r="K43" s="164"/>
      <c r="L43" s="163"/>
      <c r="M43" s="163"/>
      <c r="N43" s="163"/>
      <c r="O43" s="163">
        <f>COUNTIF(O10:O36,"é")</f>
        <v>5</v>
      </c>
      <c r="P43" s="165"/>
      <c r="Q43" s="162"/>
      <c r="R43" s="163"/>
      <c r="S43" s="163"/>
      <c r="T43" s="163">
        <v>6</v>
      </c>
      <c r="U43" s="164"/>
      <c r="V43" s="163"/>
      <c r="W43" s="163"/>
      <c r="X43" s="163"/>
      <c r="Y43" s="163">
        <v>1</v>
      </c>
      <c r="Z43" s="166"/>
      <c r="AA43" s="99"/>
    </row>
    <row r="44" spans="1:259" s="100" customFormat="1" ht="15" customHeight="1" thickBot="1" x14ac:dyDescent="0.25">
      <c r="A44" s="167"/>
      <c r="B44" s="168"/>
      <c r="C44" s="108" t="s">
        <v>100</v>
      </c>
      <c r="D44" s="169"/>
      <c r="E44" s="170">
        <f>SUM(E41:E43)</f>
        <v>25</v>
      </c>
      <c r="F44" s="171"/>
      <c r="G44" s="172"/>
      <c r="H44" s="172"/>
      <c r="I44" s="172"/>
      <c r="J44" s="172">
        <f>SUM(J41:J43)</f>
        <v>9</v>
      </c>
      <c r="K44" s="171"/>
      <c r="L44" s="172"/>
      <c r="M44" s="172"/>
      <c r="N44" s="172"/>
      <c r="O44" s="172">
        <f>SUM(O41:O43)</f>
        <v>8</v>
      </c>
      <c r="P44" s="111"/>
      <c r="Q44" s="173"/>
      <c r="R44" s="172"/>
      <c r="S44" s="172"/>
      <c r="T44" s="172">
        <f>SUM(T41:T43)</f>
        <v>7</v>
      </c>
      <c r="U44" s="171"/>
      <c r="V44" s="172"/>
      <c r="W44" s="172"/>
      <c r="X44" s="172"/>
      <c r="Y44" s="172">
        <f>SUM(Y41:Y43)</f>
        <v>1</v>
      </c>
      <c r="Z44" s="138"/>
      <c r="AA44" s="174"/>
    </row>
    <row r="45" spans="1:259" s="100" customFormat="1" ht="13.5" thickBot="1" x14ac:dyDescent="0.25">
      <c r="A45" s="175"/>
      <c r="D45" s="118"/>
      <c r="AA45" s="119"/>
    </row>
    <row r="46" spans="1:259" s="100" customFormat="1" ht="13.15" customHeight="1" thickBot="1" x14ac:dyDescent="0.25">
      <c r="A46" s="118"/>
      <c r="B46" s="176" t="s">
        <v>101</v>
      </c>
      <c r="C46" s="189" t="s">
        <v>1</v>
      </c>
      <c r="D46" s="177" t="s">
        <v>20</v>
      </c>
      <c r="E46" s="177" t="s">
        <v>102</v>
      </c>
      <c r="F46" s="177" t="s">
        <v>103</v>
      </c>
      <c r="G46" s="177" t="s">
        <v>18</v>
      </c>
      <c r="H46" s="178" t="s">
        <v>19</v>
      </c>
      <c r="AA46" s="119"/>
    </row>
    <row r="47" spans="1:259" s="100" customFormat="1" ht="13.15" customHeight="1" x14ac:dyDescent="0.2">
      <c r="A47" s="118"/>
      <c r="B47" s="183"/>
      <c r="C47" s="125"/>
      <c r="D47" s="187">
        <f>(D49+D50+D51+D53+D55+D54)</f>
        <v>20</v>
      </c>
      <c r="E47" s="179"/>
      <c r="F47" s="179"/>
      <c r="G47" s="179"/>
      <c r="H47" s="180"/>
      <c r="AA47" s="119"/>
    </row>
    <row r="48" spans="1:259" s="100" customFormat="1" ht="13.15" customHeight="1" x14ac:dyDescent="0.2">
      <c r="A48" s="118"/>
      <c r="B48" s="181"/>
      <c r="C48" s="124" t="s">
        <v>106</v>
      </c>
      <c r="D48" s="188"/>
      <c r="E48" s="121"/>
      <c r="F48" s="121"/>
      <c r="G48" s="121"/>
      <c r="H48" s="120"/>
      <c r="AA48" s="119"/>
    </row>
    <row r="49" spans="1:27" s="100" customFormat="1" ht="13.15" customHeight="1" x14ac:dyDescent="0.2">
      <c r="A49" s="118"/>
      <c r="B49" s="127" t="s">
        <v>64</v>
      </c>
      <c r="C49" s="125" t="s">
        <v>65</v>
      </c>
      <c r="D49" s="121">
        <v>4</v>
      </c>
      <c r="E49" s="123">
        <v>2</v>
      </c>
      <c r="F49" s="123">
        <v>2</v>
      </c>
      <c r="G49" s="123">
        <v>0</v>
      </c>
      <c r="H49" s="126" t="s">
        <v>38</v>
      </c>
      <c r="AA49" s="119"/>
    </row>
    <row r="50" spans="1:27" s="100" customFormat="1" ht="13.15" customHeight="1" x14ac:dyDescent="0.2">
      <c r="A50" s="118"/>
      <c r="B50" s="127" t="s">
        <v>55</v>
      </c>
      <c r="C50" s="125" t="s">
        <v>56</v>
      </c>
      <c r="D50" s="121">
        <v>4</v>
      </c>
      <c r="E50" s="121">
        <v>2</v>
      </c>
      <c r="F50" s="121">
        <v>2</v>
      </c>
      <c r="G50" s="121">
        <v>0</v>
      </c>
      <c r="H50" s="126" t="s">
        <v>38</v>
      </c>
      <c r="AA50" s="119"/>
    </row>
    <row r="51" spans="1:27" s="100" customFormat="1" ht="13.15" customHeight="1" x14ac:dyDescent="0.2">
      <c r="A51" s="118"/>
      <c r="B51" s="182"/>
      <c r="C51" s="125"/>
      <c r="D51" s="121"/>
      <c r="E51" s="121"/>
      <c r="F51" s="121"/>
      <c r="G51" s="121"/>
      <c r="H51" s="120"/>
      <c r="AA51" s="119"/>
    </row>
    <row r="52" spans="1:27" s="100" customFormat="1" ht="13.15" customHeight="1" x14ac:dyDescent="0.2">
      <c r="A52" s="118"/>
      <c r="B52" s="181"/>
      <c r="C52" s="124" t="s">
        <v>105</v>
      </c>
      <c r="D52" s="121"/>
      <c r="E52" s="121"/>
      <c r="F52" s="121"/>
      <c r="G52" s="121"/>
      <c r="H52" s="120"/>
      <c r="AA52" s="119"/>
    </row>
    <row r="53" spans="1:27" s="100" customFormat="1" ht="13.15" customHeight="1" x14ac:dyDescent="0.2">
      <c r="A53" s="118"/>
      <c r="B53" s="183" t="s">
        <v>84</v>
      </c>
      <c r="C53" s="184" t="s">
        <v>85</v>
      </c>
      <c r="D53" s="121">
        <v>4</v>
      </c>
      <c r="E53" s="123">
        <v>2</v>
      </c>
      <c r="F53" s="123">
        <v>2</v>
      </c>
      <c r="G53" s="123">
        <v>0</v>
      </c>
      <c r="H53" s="126" t="s">
        <v>25</v>
      </c>
      <c r="AA53" s="119"/>
    </row>
    <row r="54" spans="1:27" s="100" customFormat="1" ht="13.15" customHeight="1" x14ac:dyDescent="0.2">
      <c r="A54" s="118"/>
      <c r="B54" s="127" t="s">
        <v>80</v>
      </c>
      <c r="C54" s="125" t="s">
        <v>81</v>
      </c>
      <c r="D54" s="121">
        <v>4</v>
      </c>
      <c r="E54" s="123">
        <v>2</v>
      </c>
      <c r="F54" s="123">
        <v>0</v>
      </c>
      <c r="G54" s="123">
        <v>1</v>
      </c>
      <c r="H54" s="126" t="s">
        <v>25</v>
      </c>
      <c r="AA54" s="119"/>
    </row>
    <row r="55" spans="1:27" s="100" customFormat="1" ht="13.15" customHeight="1" thickBot="1" x14ac:dyDescent="0.25">
      <c r="A55" s="118"/>
      <c r="B55" s="185" t="s">
        <v>74</v>
      </c>
      <c r="C55" s="186" t="s">
        <v>75</v>
      </c>
      <c r="D55" s="122">
        <v>4</v>
      </c>
      <c r="E55" s="128">
        <v>2</v>
      </c>
      <c r="F55" s="128">
        <v>2</v>
      </c>
      <c r="G55" s="128">
        <v>0</v>
      </c>
      <c r="H55" s="129" t="s">
        <v>38</v>
      </c>
      <c r="AA55" s="119"/>
    </row>
    <row r="56" spans="1:27" x14ac:dyDescent="0.2">
      <c r="B56" s="39"/>
      <c r="C56" s="39"/>
      <c r="D56" s="40"/>
      <c r="E56" s="40"/>
      <c r="F56" s="40"/>
      <c r="G56" s="40"/>
      <c r="H56" s="40"/>
      <c r="I56" s="100"/>
    </row>
  </sheetData>
  <mergeCells count="18">
    <mergeCell ref="B35:C35"/>
    <mergeCell ref="B37:C37"/>
    <mergeCell ref="AA5:AA7"/>
    <mergeCell ref="E6:E7"/>
    <mergeCell ref="F6:F7"/>
    <mergeCell ref="B8:C8"/>
    <mergeCell ref="B13:C13"/>
    <mergeCell ref="B19:C19"/>
    <mergeCell ref="A1:AA1"/>
    <mergeCell ref="A2:AA2"/>
    <mergeCell ref="A3:AA3"/>
    <mergeCell ref="A4:AA4"/>
    <mergeCell ref="A5:A7"/>
    <mergeCell ref="B5:B7"/>
    <mergeCell ref="C5:C7"/>
    <mergeCell ref="D5:D7"/>
    <mergeCell ref="E5:F5"/>
    <mergeCell ref="G5:Z5"/>
  </mergeCells>
  <phoneticPr fontId="5" type="noConversion"/>
  <printOptions horizontalCentered="1" verticalCentered="1"/>
  <pageMargins left="0.39370078740157483" right="0.39370078740157483" top="0.39370078740157483" bottom="0.59055118110236227" header="0.31496062992125984" footer="0.31496062992125984"/>
  <pageSetup paperSize="9" scale="65" orientation="landscape" r:id="rId1"/>
  <headerFooter alignWithMargins="0">
    <oddHeader>&amp;LÓbudai Egyetem
Keleti Károly Gazdasági Kar&amp;RÉrvényes: 2023/2024 tanévtől</oddHeader>
    <oddFooter xml:space="preserve">&amp;LBudapest, &amp;D&amp;CGazdálkodási és menedzsment 
felsőoktatási szakképzés
&amp;P/&amp;N
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01FDC9-E56A-4E4F-A764-9A3C7B59C2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F5E5EF-C95C-438B-BD60-79DA784B731D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DC8A2670-23B8-442E-BF5C-98EE077F81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2019-06-05T09:31:48Z</dcterms:created>
  <dcterms:modified xsi:type="dcterms:W3CDTF">2026-03-17T14:16:37Z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