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18"/>
  <workbookPr/>
  <mc:AlternateContent xmlns:mc="http://schemas.openxmlformats.org/markup-compatibility/2006">
    <mc:Choice Requires="x15">
      <x15ac:absPath xmlns:x15ac="http://schemas.microsoft.com/office/spreadsheetml/2010/11/ac" url="C:\Users\Forgács Anita\OneDrive - Óbudai egyetem\Anita dokumenumok\közös dokumentumok\F TANTERV\JAVÍTOTT ÖSSZES HÁLÓ\Javítás_202404\"/>
    </mc:Choice>
  </mc:AlternateContent>
  <xr:revisionPtr revIDLastSave="6" documentId="13_ncr:1_{3367B1E8-D35E-4E25-9E15-99B4FEC83455}" xr6:coauthVersionLast="47" xr6:coauthVersionMax="47" xr10:uidLastSave="{85FE7C0F-2664-4282-8149-D540DCF917A6}"/>
  <bookViews>
    <workbookView xWindow="0" yWindow="0" windowWidth="17370" windowHeight="11070" xr2:uid="{B92F2C0C-978A-402E-BFBA-E86B18B4582B}"/>
  </bookViews>
  <sheets>
    <sheet name="nappali" sheetId="1" r:id="rId1"/>
  </sheets>
  <definedNames>
    <definedName name="_xlnm._FilterDatabase" localSheetId="0" hidden="1">nappali!$G$6:$Z$46</definedName>
    <definedName name="_xlnm.Print_Area" localSheetId="0">nappali!$A$1:$AF$56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3" i="1" l="1"/>
  <c r="O43" i="1"/>
  <c r="J43" i="1"/>
  <c r="Y42" i="1"/>
  <c r="T42" i="1"/>
  <c r="O42" i="1"/>
  <c r="J42" i="1"/>
  <c r="E41" i="1" l="1"/>
  <c r="E44" i="1"/>
  <c r="M33" i="1" l="1"/>
  <c r="Z33" i="1"/>
  <c r="U33" i="1"/>
  <c r="W33" i="1"/>
  <c r="V33" i="1"/>
  <c r="Q33" i="1"/>
  <c r="R33" i="1"/>
  <c r="AA40" i="1"/>
  <c r="AB40" i="1"/>
  <c r="AC40" i="1"/>
  <c r="AD40" i="1"/>
  <c r="Z15" i="1"/>
  <c r="X15" i="1"/>
  <c r="W15" i="1"/>
  <c r="V15" i="1"/>
  <c r="U15" i="1"/>
  <c r="S15" i="1"/>
  <c r="R15" i="1"/>
  <c r="Q15" i="1"/>
  <c r="P15" i="1"/>
  <c r="M15" i="1"/>
  <c r="L15" i="1"/>
  <c r="F32" i="1"/>
  <c r="E32" i="1"/>
  <c r="F31" i="1"/>
  <c r="E31" i="1"/>
  <c r="F30" i="1"/>
  <c r="E30" i="1"/>
  <c r="F29" i="1"/>
  <c r="F22" i="1"/>
  <c r="F27" i="1"/>
  <c r="E50" i="1"/>
  <c r="T45" i="1" l="1"/>
  <c r="F36" i="1"/>
  <c r="E36" i="1"/>
  <c r="F35" i="1"/>
  <c r="E35" i="1"/>
  <c r="F34" i="1"/>
  <c r="F33" i="1" s="1"/>
  <c r="E34" i="1"/>
  <c r="X33" i="1"/>
  <c r="S33" i="1"/>
  <c r="P33" i="1"/>
  <c r="N33" i="1"/>
  <c r="L33" i="1"/>
  <c r="K33" i="1"/>
  <c r="I33" i="1"/>
  <c r="H33" i="1"/>
  <c r="G33" i="1"/>
  <c r="F28" i="1"/>
  <c r="E28" i="1"/>
  <c r="E27" i="1"/>
  <c r="F26" i="1"/>
  <c r="E26" i="1"/>
  <c r="F25" i="1"/>
  <c r="E25" i="1"/>
  <c r="F24" i="1"/>
  <c r="E24" i="1"/>
  <c r="F23" i="1"/>
  <c r="E23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N15" i="1"/>
  <c r="K15" i="1"/>
  <c r="I15" i="1"/>
  <c r="H15" i="1"/>
  <c r="G15" i="1"/>
  <c r="F14" i="1"/>
  <c r="E14" i="1"/>
  <c r="F13" i="1"/>
  <c r="E13" i="1"/>
  <c r="F12" i="1"/>
  <c r="E12" i="1"/>
  <c r="F11" i="1"/>
  <c r="E11" i="1"/>
  <c r="F10" i="1"/>
  <c r="E10" i="1"/>
  <c r="F9" i="1"/>
  <c r="E9" i="1"/>
  <c r="Z8" i="1"/>
  <c r="Z40" i="1" s="1"/>
  <c r="X8" i="1"/>
  <c r="W8" i="1"/>
  <c r="W40" i="1" s="1"/>
  <c r="V8" i="1"/>
  <c r="V40" i="1" s="1"/>
  <c r="U8" i="1"/>
  <c r="U40" i="1" s="1"/>
  <c r="S8" i="1"/>
  <c r="R8" i="1"/>
  <c r="R40" i="1" s="1"/>
  <c r="Q8" i="1"/>
  <c r="Q40" i="1" s="1"/>
  <c r="P8" i="1"/>
  <c r="P40" i="1" s="1"/>
  <c r="N8" i="1"/>
  <c r="M8" i="1"/>
  <c r="M40" i="1" s="1"/>
  <c r="L8" i="1"/>
  <c r="L40" i="1" s="1"/>
  <c r="K8" i="1"/>
  <c r="I8" i="1"/>
  <c r="H8" i="1"/>
  <c r="G8" i="1"/>
  <c r="Y45" i="1" l="1"/>
  <c r="O45" i="1"/>
  <c r="E43" i="1"/>
  <c r="E42" i="1"/>
  <c r="J45" i="1"/>
  <c r="G40" i="1"/>
  <c r="E15" i="1"/>
  <c r="X40" i="1"/>
  <c r="F15" i="1"/>
  <c r="E8" i="1"/>
  <c r="H40" i="1"/>
  <c r="F8" i="1"/>
  <c r="F40" i="1" s="1"/>
  <c r="E33" i="1"/>
  <c r="N40" i="1"/>
  <c r="I40" i="1"/>
  <c r="S40" i="1"/>
  <c r="K40" i="1"/>
  <c r="E45" i="1" l="1"/>
  <c r="E40" i="1"/>
  <c r="L45" i="1"/>
  <c r="V45" i="1"/>
  <c r="Q45" i="1"/>
  <c r="G45" i="1"/>
</calcChain>
</file>

<file path=xl/sharedStrings.xml><?xml version="1.0" encoding="utf-8"?>
<sst xmlns="http://schemas.openxmlformats.org/spreadsheetml/2006/main" count="215" uniqueCount="131">
  <si>
    <t>Curriculum</t>
  </si>
  <si>
    <t xml:space="preserve">Master course in Business Development </t>
  </si>
  <si>
    <t>FULL TIME</t>
  </si>
  <si>
    <t xml:space="preserve"> with weekly hours (lectures, practice), requirement; credits</t>
  </si>
  <si>
    <t>Code</t>
  </si>
  <si>
    <t>Subjects</t>
  </si>
  <si>
    <t>weekly total</t>
  </si>
  <si>
    <t>Semesters</t>
  </si>
  <si>
    <t>Előtanulmány</t>
  </si>
  <si>
    <t>Prerequisites</t>
  </si>
  <si>
    <t>hours</t>
  </si>
  <si>
    <t>cr.</t>
  </si>
  <si>
    <t>Autumn</t>
  </si>
  <si>
    <t>Spring</t>
  </si>
  <si>
    <t>lc</t>
  </si>
  <si>
    <t>pr</t>
  </si>
  <si>
    <t>l</t>
  </si>
  <si>
    <t>re</t>
  </si>
  <si>
    <t>cr</t>
  </si>
  <si>
    <t>Kód</t>
  </si>
  <si>
    <t>A</t>
  </si>
  <si>
    <t>Basic subjects</t>
  </si>
  <si>
    <t>Subject</t>
  </si>
  <si>
    <t>1.</t>
  </si>
  <si>
    <t>GMXBP2BMNF</t>
  </si>
  <si>
    <t>Business and strategic planning for enterprises</t>
  </si>
  <si>
    <t>e</t>
  </si>
  <si>
    <t>2.</t>
  </si>
  <si>
    <t>GKEBR1BMNF</t>
  </si>
  <si>
    <t>Budgetary relations of enterprises</t>
  </si>
  <si>
    <t>blended</t>
  </si>
  <si>
    <t>3.</t>
  </si>
  <si>
    <t>GUEAM2BMNF</t>
  </si>
  <si>
    <t>Applied market research</t>
  </si>
  <si>
    <t>m</t>
  </si>
  <si>
    <t>4.</t>
  </si>
  <si>
    <t>GMEIM1BMNF</t>
  </si>
  <si>
    <t>Innovation management</t>
  </si>
  <si>
    <t>5.</t>
  </si>
  <si>
    <t>GKXFA1BMNF</t>
  </si>
  <si>
    <t>Financial analysis</t>
  </si>
  <si>
    <t>6.</t>
  </si>
  <si>
    <t>GMECR1BMNF</t>
  </si>
  <si>
    <t>CRM and database management</t>
  </si>
  <si>
    <t>B</t>
  </si>
  <si>
    <t>Professonal subjects</t>
  </si>
  <si>
    <t>7.</t>
  </si>
  <si>
    <t>GKEIP2BMNF</t>
  </si>
  <si>
    <t>Innovation project management</t>
  </si>
  <si>
    <t>8.</t>
  </si>
  <si>
    <t>GKEBF2BMNF</t>
  </si>
  <si>
    <t>Business- and Digital Finance</t>
  </si>
  <si>
    <t>Pénzügyi elemzés</t>
  </si>
  <si>
    <t>9.</t>
  </si>
  <si>
    <t>GMEKM1BMNF</t>
  </si>
  <si>
    <t>Knowledge management</t>
  </si>
  <si>
    <t>Vállalalti stratégia</t>
  </si>
  <si>
    <t>10.</t>
  </si>
  <si>
    <t>GUEBM2BMNF</t>
  </si>
  <si>
    <t>Business- and marketingcommunication</t>
  </si>
  <si>
    <t>11.</t>
  </si>
  <si>
    <t>GUEMS2BMNF</t>
  </si>
  <si>
    <t>Marketing strategy planning in practice</t>
  </si>
  <si>
    <t>Vállalkozás innováció</t>
  </si>
  <si>
    <t>12.</t>
  </si>
  <si>
    <t>GMEBI1BMNF</t>
  </si>
  <si>
    <t>Business intelligence applications</t>
  </si>
  <si>
    <t>13.</t>
  </si>
  <si>
    <t>GIXBE1BMNF</t>
  </si>
  <si>
    <t>Business Economics</t>
  </si>
  <si>
    <t>14.</t>
  </si>
  <si>
    <t>GUECM1BMNF</t>
  </si>
  <si>
    <t>Crisis management and crisis communication</t>
  </si>
  <si>
    <t>Üzleti gazdaságtan</t>
  </si>
  <si>
    <t>15.</t>
  </si>
  <si>
    <t>GKEBP1BMNF</t>
  </si>
  <si>
    <t>Business preparation for projects</t>
  </si>
  <si>
    <t>16.</t>
  </si>
  <si>
    <t>GKECL1BMNF</t>
  </si>
  <si>
    <t>Corporate Law</t>
  </si>
  <si>
    <t>17.</t>
  </si>
  <si>
    <t>GIEGS2BMNF</t>
  </si>
  <si>
    <t>Globalisation and international strategies</t>
  </si>
  <si>
    <t>18.</t>
  </si>
  <si>
    <t>GMXBS2BMNF</t>
  </si>
  <si>
    <t xml:space="preserve">Practical business simulation </t>
  </si>
  <si>
    <t>19.</t>
  </si>
  <si>
    <t>GUXOD1BMNF</t>
  </si>
  <si>
    <t>Practice of Organizational Development</t>
  </si>
  <si>
    <t>Vállalati stratégia</t>
  </si>
  <si>
    <t>20.</t>
  </si>
  <si>
    <t>GKXML2BMNF</t>
  </si>
  <si>
    <t>Marketing logistics and supply chain management</t>
  </si>
  <si>
    <t>21.</t>
  </si>
  <si>
    <t>GKEFI2BMNF</t>
  </si>
  <si>
    <t>Financing innovation processes</t>
  </si>
  <si>
    <t>22.</t>
  </si>
  <si>
    <t>GUEIM1BMNF</t>
  </si>
  <si>
    <t>Innovation Marketing</t>
  </si>
  <si>
    <t>23.</t>
  </si>
  <si>
    <t>GUECB2BMNF</t>
  </si>
  <si>
    <t>Consumer and customer behaviour</t>
  </si>
  <si>
    <t>Optional Subjects*</t>
  </si>
  <si>
    <t>24.</t>
  </si>
  <si>
    <t>G_V___BMNF</t>
  </si>
  <si>
    <t>Optional Subject I.</t>
  </si>
  <si>
    <t>25.</t>
  </si>
  <si>
    <t>Optional Subject II.</t>
  </si>
  <si>
    <t>26.</t>
  </si>
  <si>
    <t>GIDTH1BMNF</t>
  </si>
  <si>
    <t>Thesis I.</t>
  </si>
  <si>
    <t>27.</t>
  </si>
  <si>
    <t>GIDTH2BMNF</t>
  </si>
  <si>
    <t>Thesis II.</t>
  </si>
  <si>
    <t>28.</t>
  </si>
  <si>
    <t>OTTESI1MNF</t>
  </si>
  <si>
    <t>Physical education I.</t>
  </si>
  <si>
    <t>t</t>
  </si>
  <si>
    <t>29.</t>
  </si>
  <si>
    <t>OTTESI2MNF</t>
  </si>
  <si>
    <t>Total:</t>
  </si>
  <si>
    <t>Great exam (g)</t>
  </si>
  <si>
    <t>Examination (e)</t>
  </si>
  <si>
    <t>Mid-term exam (m)</t>
  </si>
  <si>
    <t>Three-step assessment (t)</t>
  </si>
  <si>
    <t>Total criterias</t>
  </si>
  <si>
    <t>Closing Exam:</t>
  </si>
  <si>
    <t>Master course in Business Development</t>
  </si>
  <si>
    <t>Complex topics</t>
  </si>
  <si>
    <t>n</t>
  </si>
  <si>
    <t>GUXCM1BMNF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</si>
</sst>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5">
    <font>
      <sz val="10"/>
      <name val="Arial"/>
      <family val="2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7"/>
      <name val="Arial"/>
      <family val="2"/>
      <charset val="238"/>
    </font>
    <font>
      <b/>
      <strike/>
      <sz val="8"/>
      <name val="Arial"/>
      <family val="2"/>
      <charset val="238"/>
    </font>
    <font>
      <sz val="12"/>
      <name val="Symbol"/>
      <family val="1"/>
      <charset val="238"/>
    </font>
    <font>
      <sz val="8"/>
      <name val="Arial"/>
      <family val="2"/>
    </font>
    <font>
      <i/>
      <sz val="8"/>
      <name val="Arial"/>
      <family val="2"/>
    </font>
    <font>
      <b/>
      <sz val="9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0" fontId="2" fillId="0" borderId="0" xfId="0" applyFont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6" fillId="0" borderId="5" xfId="0" applyFont="1" applyBorder="1" applyAlignment="1">
      <alignment horizontal="center" wrapText="1"/>
    </xf>
    <xf numFmtId="0" fontId="6" fillId="0" borderId="18" xfId="0" applyFont="1" applyBorder="1"/>
    <xf numFmtId="0" fontId="6" fillId="0" borderId="20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9" fillId="0" borderId="23" xfId="0" applyFont="1" applyBorder="1"/>
    <xf numFmtId="0" fontId="9" fillId="0" borderId="2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0" borderId="18" xfId="0" applyFont="1" applyBorder="1"/>
    <xf numFmtId="0" fontId="5" fillId="0" borderId="20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9" fillId="0" borderId="25" xfId="0" applyFont="1" applyBorder="1"/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9" fillId="0" borderId="5" xfId="0" applyFont="1" applyBorder="1"/>
    <xf numFmtId="0" fontId="6" fillId="0" borderId="12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3" xfId="0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23" xfId="0" applyFont="1" applyBorder="1"/>
    <xf numFmtId="0" fontId="6" fillId="0" borderId="25" xfId="0" applyFont="1" applyBorder="1" applyAlignment="1">
      <alignment horizontal="center" wrapText="1"/>
    </xf>
    <xf numFmtId="0" fontId="7" fillId="0" borderId="23" xfId="0" applyFont="1" applyBorder="1"/>
    <xf numFmtId="0" fontId="6" fillId="0" borderId="2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5" xfId="0" applyFont="1" applyBorder="1" applyAlignment="1">
      <alignment wrapText="1"/>
    </xf>
    <xf numFmtId="164" fontId="6" fillId="0" borderId="25" xfId="0" applyNumberFormat="1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9" fillId="0" borderId="12" xfId="0" applyFont="1" applyBorder="1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6" fillId="0" borderId="18" xfId="0" applyFont="1" applyBorder="1" applyAlignment="1">
      <alignment vertical="center"/>
    </xf>
    <xf numFmtId="0" fontId="2" fillId="0" borderId="18" xfId="0" applyFont="1" applyBorder="1"/>
    <xf numFmtId="0" fontId="6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23" xfId="0" applyFont="1" applyBorder="1" applyAlignment="1">
      <alignment horizontal="center" wrapText="1"/>
    </xf>
    <xf numFmtId="0" fontId="9" fillId="0" borderId="33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/>
    <xf numFmtId="0" fontId="5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12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8" fillId="0" borderId="37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20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13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4" fillId="0" borderId="18" xfId="0" applyFont="1" applyBorder="1"/>
    <xf numFmtId="0" fontId="4" fillId="0" borderId="7" xfId="0" applyFont="1" applyBorder="1" applyAlignment="1">
      <alignment horizontal="center" vertical="center"/>
    </xf>
    <xf numFmtId="0" fontId="5" fillId="0" borderId="41" xfId="0" applyFont="1" applyBorder="1"/>
    <xf numFmtId="0" fontId="6" fillId="0" borderId="41" xfId="0" applyFont="1" applyBorder="1"/>
    <xf numFmtId="0" fontId="6" fillId="0" borderId="16" xfId="0" applyFont="1" applyBorder="1"/>
    <xf numFmtId="0" fontId="5" fillId="0" borderId="16" xfId="0" applyFont="1" applyBorder="1"/>
    <xf numFmtId="0" fontId="5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5" fillId="0" borderId="41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6" fillId="0" borderId="36" xfId="0" applyFont="1" applyBorder="1"/>
    <xf numFmtId="0" fontId="5" fillId="0" borderId="36" xfId="0" applyFont="1" applyBorder="1"/>
    <xf numFmtId="0" fontId="5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6" fillId="0" borderId="47" xfId="0" applyFont="1" applyBorder="1" applyAlignment="1">
      <alignment horizontal="center"/>
    </xf>
    <xf numFmtId="0" fontId="9" fillId="0" borderId="47" xfId="0" applyFont="1" applyBorder="1"/>
    <xf numFmtId="0" fontId="10" fillId="0" borderId="48" xfId="0" applyFont="1" applyBorder="1" applyAlignment="1">
      <alignment horizontal="center"/>
    </xf>
    <xf numFmtId="0" fontId="5" fillId="2" borderId="41" xfId="0" applyFont="1" applyFill="1" applyBorder="1"/>
    <xf numFmtId="0" fontId="5" fillId="3" borderId="41" xfId="0" applyFont="1" applyFill="1" applyBorder="1"/>
    <xf numFmtId="0" fontId="6" fillId="3" borderId="41" xfId="0" applyFont="1" applyFill="1" applyBorder="1"/>
    <xf numFmtId="0" fontId="5" fillId="3" borderId="44" xfId="0" applyFont="1" applyFill="1" applyBorder="1"/>
    <xf numFmtId="0" fontId="5" fillId="3" borderId="36" xfId="0" applyFont="1" applyFill="1" applyBorder="1"/>
    <xf numFmtId="0" fontId="5" fillId="3" borderId="41" xfId="0" applyFont="1" applyFill="1" applyBorder="1" applyAlignment="1">
      <alignment wrapText="1"/>
    </xf>
    <xf numFmtId="0" fontId="5" fillId="3" borderId="18" xfId="0" applyFont="1" applyFill="1" applyBorder="1" applyAlignment="1">
      <alignment wrapText="1"/>
    </xf>
    <xf numFmtId="0" fontId="5" fillId="0" borderId="1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6" fillId="0" borderId="18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3" xfId="0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70"/>
  <sheetViews>
    <sheetView tabSelected="1" view="pageBreakPreview" topLeftCell="A10" zoomScaleNormal="100" zoomScaleSheetLayoutView="100" workbookViewId="0">
      <selection activeCell="B18" sqref="B18:B39"/>
    </sheetView>
  </sheetViews>
  <sheetFormatPr defaultColWidth="8.85546875" defaultRowHeight="12.75"/>
  <cols>
    <col min="1" max="1" width="6.140625" style="1" customWidth="1"/>
    <col min="2" max="2" width="12" style="1" customWidth="1"/>
    <col min="3" max="3" width="50.42578125" style="1" customWidth="1"/>
    <col min="4" max="4" width="8.42578125" style="60" customWidth="1"/>
    <col min="5" max="6" width="5.42578125" style="60" customWidth="1"/>
    <col min="7" max="26" width="3.42578125" style="71" customWidth="1"/>
    <col min="27" max="29" width="0" style="49" hidden="1" customWidth="1"/>
    <col min="30" max="30" width="0" style="51" hidden="1" customWidth="1"/>
    <col min="31" max="31" width="4.28515625" style="51" customWidth="1"/>
    <col min="32" max="32" width="11.85546875" style="51" bestFit="1" customWidth="1"/>
    <col min="33" max="16384" width="8.85546875" style="1"/>
  </cols>
  <sheetData>
    <row r="1" spans="1:32" ht="18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</row>
    <row r="2" spans="1:32" ht="15">
      <c r="A2" s="152" t="s">
        <v>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</row>
    <row r="3" spans="1:32" ht="15" customHeight="1">
      <c r="A3" s="152" t="s">
        <v>2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</row>
    <row r="4" spans="1:32">
      <c r="A4" s="153" t="s">
        <v>3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</row>
    <row r="5" spans="1:32" ht="14.25" customHeight="1">
      <c r="A5" s="154"/>
      <c r="B5" s="154" t="s">
        <v>4</v>
      </c>
      <c r="C5" s="145" t="s">
        <v>5</v>
      </c>
      <c r="D5" s="148"/>
      <c r="E5" s="155" t="s">
        <v>6</v>
      </c>
      <c r="F5" s="156"/>
      <c r="G5" s="157" t="s">
        <v>7</v>
      </c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8"/>
      <c r="AB5" s="159" t="s">
        <v>8</v>
      </c>
      <c r="AC5" s="160"/>
      <c r="AD5" s="159" t="s">
        <v>8</v>
      </c>
      <c r="AE5" s="161" t="s">
        <v>9</v>
      </c>
      <c r="AF5" s="161"/>
    </row>
    <row r="6" spans="1:32">
      <c r="A6" s="154"/>
      <c r="B6" s="154"/>
      <c r="C6" s="146"/>
      <c r="D6" s="149"/>
      <c r="E6" s="162" t="s">
        <v>10</v>
      </c>
      <c r="F6" s="164" t="s">
        <v>11</v>
      </c>
      <c r="G6" s="143" t="s">
        <v>12</v>
      </c>
      <c r="H6" s="141"/>
      <c r="I6" s="141"/>
      <c r="J6" s="141"/>
      <c r="K6" s="142"/>
      <c r="L6" s="140" t="s">
        <v>13</v>
      </c>
      <c r="M6" s="141"/>
      <c r="N6" s="141"/>
      <c r="O6" s="141"/>
      <c r="P6" s="142"/>
      <c r="Q6" s="143" t="s">
        <v>12</v>
      </c>
      <c r="R6" s="141"/>
      <c r="S6" s="141"/>
      <c r="T6" s="141"/>
      <c r="U6" s="142"/>
      <c r="V6" s="140" t="s">
        <v>13</v>
      </c>
      <c r="W6" s="141"/>
      <c r="X6" s="141"/>
      <c r="Y6" s="141"/>
      <c r="Z6" s="142"/>
      <c r="AA6" s="158"/>
      <c r="AB6" s="159"/>
      <c r="AC6" s="160"/>
      <c r="AD6" s="159"/>
      <c r="AE6" s="161"/>
      <c r="AF6" s="161"/>
    </row>
    <row r="7" spans="1:32">
      <c r="A7" s="145"/>
      <c r="B7" s="145"/>
      <c r="C7" s="147"/>
      <c r="D7" s="150"/>
      <c r="E7" s="163"/>
      <c r="F7" s="165"/>
      <c r="G7" s="2" t="s">
        <v>14</v>
      </c>
      <c r="H7" s="3" t="s">
        <v>15</v>
      </c>
      <c r="I7" s="4" t="s">
        <v>16</v>
      </c>
      <c r="J7" s="4" t="s">
        <v>17</v>
      </c>
      <c r="K7" s="5" t="s">
        <v>18</v>
      </c>
      <c r="L7" s="2" t="s">
        <v>14</v>
      </c>
      <c r="M7" s="3" t="s">
        <v>15</v>
      </c>
      <c r="N7" s="4" t="s">
        <v>16</v>
      </c>
      <c r="O7" s="4" t="s">
        <v>17</v>
      </c>
      <c r="P7" s="5" t="s">
        <v>18</v>
      </c>
      <c r="Q7" s="2" t="s">
        <v>14</v>
      </c>
      <c r="R7" s="3" t="s">
        <v>15</v>
      </c>
      <c r="S7" s="4" t="s">
        <v>16</v>
      </c>
      <c r="T7" s="4" t="s">
        <v>17</v>
      </c>
      <c r="U7" s="5" t="s">
        <v>18</v>
      </c>
      <c r="V7" s="2" t="s">
        <v>14</v>
      </c>
      <c r="W7" s="3" t="s">
        <v>15</v>
      </c>
      <c r="X7" s="4" t="s">
        <v>16</v>
      </c>
      <c r="Y7" s="4" t="s">
        <v>17</v>
      </c>
      <c r="Z7" s="5" t="s">
        <v>18</v>
      </c>
      <c r="AA7" s="158"/>
      <c r="AB7" s="6" t="s">
        <v>19</v>
      </c>
      <c r="AC7" s="160"/>
      <c r="AD7" s="6" t="s">
        <v>19</v>
      </c>
      <c r="AE7" s="161"/>
      <c r="AF7" s="161"/>
    </row>
    <row r="8" spans="1:32" ht="12.75" customHeight="1">
      <c r="A8" s="7" t="s">
        <v>20</v>
      </c>
      <c r="B8" s="144" t="s">
        <v>21</v>
      </c>
      <c r="C8" s="144"/>
      <c r="D8" s="54"/>
      <c r="E8" s="62">
        <f>SUM(E9:E14)</f>
        <v>24</v>
      </c>
      <c r="F8" s="63">
        <f>SUM(F9:F14)</f>
        <v>25</v>
      </c>
      <c r="G8" s="8">
        <f t="shared" ref="G8:Z8" si="0">SUM(G9:G14)</f>
        <v>8</v>
      </c>
      <c r="H8" s="9">
        <f t="shared" si="0"/>
        <v>6</v>
      </c>
      <c r="I8" s="9">
        <f t="shared" si="0"/>
        <v>2</v>
      </c>
      <c r="J8" s="9"/>
      <c r="K8" s="10">
        <f t="shared" si="0"/>
        <v>16</v>
      </c>
      <c r="L8" s="8">
        <f t="shared" si="0"/>
        <v>4</v>
      </c>
      <c r="M8" s="9">
        <f t="shared" si="0"/>
        <v>4</v>
      </c>
      <c r="N8" s="9">
        <f t="shared" si="0"/>
        <v>0</v>
      </c>
      <c r="O8" s="9"/>
      <c r="P8" s="10">
        <f t="shared" si="0"/>
        <v>9</v>
      </c>
      <c r="Q8" s="8">
        <f t="shared" si="0"/>
        <v>0</v>
      </c>
      <c r="R8" s="9">
        <f t="shared" si="0"/>
        <v>0</v>
      </c>
      <c r="S8" s="9">
        <f t="shared" si="0"/>
        <v>0</v>
      </c>
      <c r="T8" s="9"/>
      <c r="U8" s="10">
        <f t="shared" si="0"/>
        <v>0</v>
      </c>
      <c r="V8" s="8">
        <f t="shared" si="0"/>
        <v>0</v>
      </c>
      <c r="W8" s="9">
        <f t="shared" si="0"/>
        <v>0</v>
      </c>
      <c r="X8" s="9">
        <f t="shared" si="0"/>
        <v>0</v>
      </c>
      <c r="Y8" s="9"/>
      <c r="Z8" s="10">
        <f t="shared" si="0"/>
        <v>0</v>
      </c>
      <c r="AA8" s="11"/>
      <c r="AB8" s="12"/>
      <c r="AC8" s="12"/>
      <c r="AD8" s="13"/>
      <c r="AE8" s="14"/>
      <c r="AF8" s="15" t="s">
        <v>22</v>
      </c>
    </row>
    <row r="9" spans="1:32" ht="12.75" customHeight="1">
      <c r="A9" s="7" t="s">
        <v>23</v>
      </c>
      <c r="B9" s="16" t="s">
        <v>24</v>
      </c>
      <c r="C9" s="56" t="s">
        <v>25</v>
      </c>
      <c r="D9" s="24"/>
      <c r="E9" s="64">
        <f t="shared" ref="E9:E14" si="1">G9+H9+I9+L9+M9+N9+Q9+R9+S9+V9+W9+X9</f>
        <v>4</v>
      </c>
      <c r="F9" s="65">
        <f t="shared" ref="F9:F14" si="2">K9+P9+U9+Z9</f>
        <v>4</v>
      </c>
      <c r="G9" s="17"/>
      <c r="H9" s="18"/>
      <c r="I9" s="18"/>
      <c r="J9" s="18"/>
      <c r="K9" s="19"/>
      <c r="L9" s="17">
        <v>2</v>
      </c>
      <c r="M9" s="18">
        <v>2</v>
      </c>
      <c r="N9" s="18">
        <v>0</v>
      </c>
      <c r="O9" s="18" t="s">
        <v>26</v>
      </c>
      <c r="P9" s="19">
        <v>4</v>
      </c>
      <c r="Q9" s="17"/>
      <c r="R9" s="18"/>
      <c r="S9" s="18"/>
      <c r="T9" s="18"/>
      <c r="U9" s="19"/>
      <c r="V9" s="17"/>
      <c r="W9" s="18"/>
      <c r="X9" s="18"/>
      <c r="Y9" s="18"/>
      <c r="Z9" s="19"/>
      <c r="AA9" s="20"/>
      <c r="AB9" s="15"/>
      <c r="AC9" s="15"/>
      <c r="AD9" s="21"/>
      <c r="AE9" s="22"/>
      <c r="AF9" s="23"/>
    </row>
    <row r="10" spans="1:32" ht="12.75" customHeight="1">
      <c r="A10" s="7" t="s">
        <v>27</v>
      </c>
      <c r="B10" s="107" t="s">
        <v>28</v>
      </c>
      <c r="C10" s="16" t="s">
        <v>29</v>
      </c>
      <c r="D10" s="24" t="s">
        <v>30</v>
      </c>
      <c r="E10" s="64">
        <f t="shared" si="1"/>
        <v>4</v>
      </c>
      <c r="F10" s="65">
        <f t="shared" si="2"/>
        <v>4</v>
      </c>
      <c r="G10" s="17">
        <v>2</v>
      </c>
      <c r="H10" s="18">
        <v>2</v>
      </c>
      <c r="I10" s="18">
        <v>0</v>
      </c>
      <c r="J10" s="18" t="s">
        <v>26</v>
      </c>
      <c r="K10" s="19">
        <v>4</v>
      </c>
      <c r="L10" s="17"/>
      <c r="M10" s="18"/>
      <c r="N10" s="18"/>
      <c r="O10" s="18"/>
      <c r="P10" s="19"/>
      <c r="Q10" s="17"/>
      <c r="R10" s="18"/>
      <c r="S10" s="18"/>
      <c r="T10" s="18"/>
      <c r="U10" s="19"/>
      <c r="V10" s="17"/>
      <c r="W10" s="18"/>
      <c r="X10" s="18"/>
      <c r="Y10" s="18"/>
      <c r="Z10" s="19"/>
      <c r="AA10" s="20"/>
      <c r="AB10" s="15"/>
      <c r="AC10" s="15"/>
      <c r="AD10" s="13"/>
      <c r="AE10" s="12"/>
      <c r="AF10" s="15"/>
    </row>
    <row r="11" spans="1:32" ht="12.75" customHeight="1">
      <c r="A11" s="7" t="s">
        <v>31</v>
      </c>
      <c r="B11" s="107" t="s">
        <v>32</v>
      </c>
      <c r="C11" s="16" t="s">
        <v>33</v>
      </c>
      <c r="D11" s="24" t="s">
        <v>30</v>
      </c>
      <c r="E11" s="64">
        <f t="shared" si="1"/>
        <v>4</v>
      </c>
      <c r="F11" s="65">
        <f t="shared" si="2"/>
        <v>5</v>
      </c>
      <c r="G11" s="17"/>
      <c r="H11" s="18"/>
      <c r="I11" s="18"/>
      <c r="J11" s="18"/>
      <c r="K11" s="19"/>
      <c r="L11" s="17">
        <v>2</v>
      </c>
      <c r="M11" s="18">
        <v>2</v>
      </c>
      <c r="N11" s="18">
        <v>0</v>
      </c>
      <c r="O11" s="18" t="s">
        <v>34</v>
      </c>
      <c r="P11" s="19">
        <v>5</v>
      </c>
      <c r="Q11" s="17"/>
      <c r="R11" s="18"/>
      <c r="S11" s="18"/>
      <c r="T11" s="18"/>
      <c r="U11" s="19"/>
      <c r="V11" s="17"/>
      <c r="W11" s="18"/>
      <c r="X11" s="18"/>
      <c r="Y11" s="18"/>
      <c r="Z11" s="19"/>
      <c r="AA11" s="20"/>
      <c r="AB11" s="15"/>
      <c r="AC11" s="15"/>
      <c r="AD11" s="13"/>
      <c r="AE11" s="12"/>
      <c r="AF11" s="15"/>
    </row>
    <row r="12" spans="1:32" ht="12.75" customHeight="1">
      <c r="A12" s="7" t="s">
        <v>35</v>
      </c>
      <c r="B12" s="107" t="s">
        <v>36</v>
      </c>
      <c r="C12" s="16" t="s">
        <v>37</v>
      </c>
      <c r="D12" s="24" t="s">
        <v>30</v>
      </c>
      <c r="E12" s="64">
        <f t="shared" si="1"/>
        <v>4</v>
      </c>
      <c r="F12" s="65">
        <f t="shared" si="2"/>
        <v>4</v>
      </c>
      <c r="G12" s="17">
        <v>2</v>
      </c>
      <c r="H12" s="18">
        <v>2</v>
      </c>
      <c r="I12" s="18">
        <v>0</v>
      </c>
      <c r="J12" s="18" t="s">
        <v>26</v>
      </c>
      <c r="K12" s="19">
        <v>4</v>
      </c>
      <c r="L12" s="17"/>
      <c r="M12" s="18"/>
      <c r="N12" s="18"/>
      <c r="O12" s="18"/>
      <c r="P12" s="19"/>
      <c r="Q12" s="17"/>
      <c r="R12" s="18"/>
      <c r="S12" s="18"/>
      <c r="T12" s="18"/>
      <c r="U12" s="19"/>
      <c r="V12" s="17"/>
      <c r="W12" s="18"/>
      <c r="X12" s="18"/>
      <c r="Y12" s="18"/>
      <c r="Z12" s="19"/>
      <c r="AA12" s="20"/>
      <c r="AB12" s="15"/>
      <c r="AC12" s="15"/>
      <c r="AD12" s="13"/>
      <c r="AE12" s="12"/>
      <c r="AF12" s="15"/>
    </row>
    <row r="13" spans="1:32" ht="12.75" customHeight="1">
      <c r="A13" s="7" t="s">
        <v>38</v>
      </c>
      <c r="B13" s="107" t="s">
        <v>39</v>
      </c>
      <c r="C13" s="16" t="s">
        <v>40</v>
      </c>
      <c r="D13" s="24"/>
      <c r="E13" s="64">
        <f t="shared" si="1"/>
        <v>4</v>
      </c>
      <c r="F13" s="65">
        <f t="shared" si="2"/>
        <v>4</v>
      </c>
      <c r="G13" s="74">
        <v>2</v>
      </c>
      <c r="H13" s="24">
        <v>2</v>
      </c>
      <c r="I13" s="24">
        <v>0</v>
      </c>
      <c r="J13" s="24" t="s">
        <v>26</v>
      </c>
      <c r="K13" s="75">
        <v>4</v>
      </c>
      <c r="L13" s="17"/>
      <c r="M13" s="18"/>
      <c r="N13" s="18"/>
      <c r="O13" s="18"/>
      <c r="P13" s="19"/>
      <c r="Q13" s="17"/>
      <c r="R13" s="18"/>
      <c r="S13" s="18"/>
      <c r="T13" s="18"/>
      <c r="U13" s="19"/>
      <c r="V13" s="74"/>
      <c r="W13" s="24"/>
      <c r="X13" s="24"/>
      <c r="Y13" s="24"/>
      <c r="Z13" s="75"/>
      <c r="AA13" s="20"/>
      <c r="AB13" s="25"/>
      <c r="AC13" s="15"/>
      <c r="AD13" s="13"/>
      <c r="AE13" s="12"/>
      <c r="AF13" s="15"/>
    </row>
    <row r="14" spans="1:32" ht="12.75" customHeight="1">
      <c r="A14" s="7" t="s">
        <v>41</v>
      </c>
      <c r="B14" s="107" t="s">
        <v>42</v>
      </c>
      <c r="C14" s="56" t="s">
        <v>43</v>
      </c>
      <c r="D14" s="24" t="s">
        <v>30</v>
      </c>
      <c r="E14" s="64">
        <f t="shared" si="1"/>
        <v>4</v>
      </c>
      <c r="F14" s="65">
        <f t="shared" si="2"/>
        <v>4</v>
      </c>
      <c r="G14" s="17">
        <v>2</v>
      </c>
      <c r="H14" s="18">
        <v>0</v>
      </c>
      <c r="I14" s="18">
        <v>2</v>
      </c>
      <c r="J14" s="18" t="s">
        <v>34</v>
      </c>
      <c r="K14" s="19">
        <v>4</v>
      </c>
      <c r="L14" s="17"/>
      <c r="M14" s="18"/>
      <c r="N14" s="18"/>
      <c r="O14" s="18"/>
      <c r="P14" s="19"/>
      <c r="Q14" s="17"/>
      <c r="R14" s="18"/>
      <c r="S14" s="18"/>
      <c r="T14" s="18"/>
      <c r="U14" s="19"/>
      <c r="V14" s="17"/>
      <c r="W14" s="18"/>
      <c r="X14" s="18"/>
      <c r="Y14" s="18"/>
      <c r="Z14" s="19"/>
      <c r="AA14" s="26"/>
      <c r="AB14" s="27"/>
      <c r="AC14" s="27"/>
      <c r="AD14" s="28"/>
      <c r="AE14" s="29"/>
      <c r="AF14" s="30"/>
    </row>
    <row r="15" spans="1:32" ht="12.75" customHeight="1">
      <c r="A15" s="7" t="s">
        <v>44</v>
      </c>
      <c r="B15" s="144" t="s">
        <v>45</v>
      </c>
      <c r="C15" s="144"/>
      <c r="D15" s="54"/>
      <c r="E15" s="62">
        <f>SUM(E16:E32)</f>
        <v>66</v>
      </c>
      <c r="F15" s="63">
        <f>SUM(F16:F32)</f>
        <v>70</v>
      </c>
      <c r="G15" s="8">
        <f>SUM(G16:G29)</f>
        <v>4</v>
      </c>
      <c r="H15" s="9">
        <f>SUM(H16:H29)</f>
        <v>6</v>
      </c>
      <c r="I15" s="9">
        <f>SUM(I16:I29)</f>
        <v>0</v>
      </c>
      <c r="J15" s="9"/>
      <c r="K15" s="10">
        <f>SUM(K16:K29)</f>
        <v>12</v>
      </c>
      <c r="L15" s="8">
        <f>SUM(L16:L32)</f>
        <v>10</v>
      </c>
      <c r="M15" s="9">
        <f>SUM(M16:M32)</f>
        <v>11</v>
      </c>
      <c r="N15" s="9">
        <f>SUM(N16:N29)</f>
        <v>0</v>
      </c>
      <c r="O15" s="9"/>
      <c r="P15" s="10">
        <f>SUM(P16:P32)</f>
        <v>21</v>
      </c>
      <c r="Q15" s="8">
        <f>SUM(Q16:Q32)</f>
        <v>8</v>
      </c>
      <c r="R15" s="9">
        <f>SUM(R16:R32)</f>
        <v>9</v>
      </c>
      <c r="S15" s="9">
        <f>SUM(S16:S32)</f>
        <v>2</v>
      </c>
      <c r="T15" s="9"/>
      <c r="U15" s="10">
        <f>SUM(U16:U32)</f>
        <v>21</v>
      </c>
      <c r="V15" s="8">
        <f>SUM(V16:V32)</f>
        <v>6</v>
      </c>
      <c r="W15" s="9">
        <f>SUM(W16:W32)</f>
        <v>6</v>
      </c>
      <c r="X15" s="9">
        <f>SUM(X16:X32)</f>
        <v>4</v>
      </c>
      <c r="Y15" s="9"/>
      <c r="Z15" s="10">
        <f>SUM(Z16:Z32)</f>
        <v>16</v>
      </c>
      <c r="AA15" s="11"/>
      <c r="AB15" s="12"/>
      <c r="AC15" s="15"/>
      <c r="AD15" s="13"/>
      <c r="AE15" s="12"/>
      <c r="AF15" s="15"/>
    </row>
    <row r="16" spans="1:32" ht="12.75" customHeight="1">
      <c r="A16" s="7" t="s">
        <v>46</v>
      </c>
      <c r="B16" s="16" t="s">
        <v>47</v>
      </c>
      <c r="C16" s="16" t="s">
        <v>48</v>
      </c>
      <c r="D16" s="24" t="s">
        <v>30</v>
      </c>
      <c r="E16" s="64">
        <f t="shared" ref="E16:E28" si="3">G16+H16+I16+L16+M16+N16+Q16+R16+S16+V16+W16+X16</f>
        <v>5</v>
      </c>
      <c r="F16" s="65">
        <f t="shared" ref="F16:F29" si="4">K16+P16+U16+Z16</f>
        <v>5</v>
      </c>
      <c r="G16" s="17"/>
      <c r="H16" s="18"/>
      <c r="I16" s="18"/>
      <c r="J16" s="18"/>
      <c r="K16" s="19"/>
      <c r="L16" s="17">
        <v>2</v>
      </c>
      <c r="M16" s="18">
        <v>3</v>
      </c>
      <c r="N16" s="18">
        <v>0</v>
      </c>
      <c r="O16" s="18" t="s">
        <v>34</v>
      </c>
      <c r="P16" s="19">
        <v>5</v>
      </c>
      <c r="Q16" s="17"/>
      <c r="R16" s="18"/>
      <c r="S16" s="18"/>
      <c r="T16" s="18"/>
      <c r="U16" s="19"/>
      <c r="V16" s="17"/>
      <c r="W16" s="18"/>
      <c r="X16" s="18"/>
      <c r="Y16" s="18"/>
      <c r="Z16" s="19"/>
      <c r="AA16" s="31"/>
      <c r="AB16" s="22"/>
      <c r="AC16" s="23"/>
      <c r="AD16" s="21"/>
      <c r="AE16" s="22"/>
      <c r="AF16" s="23"/>
    </row>
    <row r="17" spans="1:32" ht="12.75" customHeight="1">
      <c r="A17" s="7" t="s">
        <v>49</v>
      </c>
      <c r="B17" s="107" t="s">
        <v>50</v>
      </c>
      <c r="C17" s="16" t="s">
        <v>51</v>
      </c>
      <c r="D17" s="24" t="s">
        <v>30</v>
      </c>
      <c r="E17" s="64">
        <f t="shared" si="3"/>
        <v>4</v>
      </c>
      <c r="F17" s="65">
        <f t="shared" si="4"/>
        <v>4</v>
      </c>
      <c r="G17" s="17"/>
      <c r="H17" s="18"/>
      <c r="I17" s="18"/>
      <c r="J17" s="18"/>
      <c r="K17" s="19"/>
      <c r="L17" s="17">
        <v>2</v>
      </c>
      <c r="M17" s="18">
        <v>2</v>
      </c>
      <c r="N17" s="18">
        <v>0</v>
      </c>
      <c r="O17" s="18" t="s">
        <v>34</v>
      </c>
      <c r="P17" s="19">
        <v>4</v>
      </c>
      <c r="Q17" s="17"/>
      <c r="R17" s="18"/>
      <c r="S17" s="18"/>
      <c r="T17" s="18"/>
      <c r="U17" s="19"/>
      <c r="V17" s="17"/>
      <c r="W17" s="18"/>
      <c r="X17" s="18"/>
      <c r="Y17" s="18"/>
      <c r="Z17" s="19"/>
      <c r="AA17" s="11"/>
      <c r="AB17" s="12" t="s">
        <v>52</v>
      </c>
      <c r="AC17" s="15"/>
      <c r="AD17" s="13"/>
      <c r="AE17" s="12"/>
      <c r="AF17" s="15"/>
    </row>
    <row r="18" spans="1:32" ht="12.75" customHeight="1">
      <c r="A18" s="7" t="s">
        <v>53</v>
      </c>
      <c r="B18" s="133" t="s">
        <v>54</v>
      </c>
      <c r="C18" s="16" t="s">
        <v>55</v>
      </c>
      <c r="D18" s="24" t="s">
        <v>30</v>
      </c>
      <c r="E18" s="64">
        <f t="shared" si="3"/>
        <v>3</v>
      </c>
      <c r="F18" s="65">
        <f t="shared" si="4"/>
        <v>4</v>
      </c>
      <c r="G18" s="17"/>
      <c r="H18" s="18"/>
      <c r="I18" s="18"/>
      <c r="J18" s="18"/>
      <c r="K18" s="19"/>
      <c r="L18" s="17"/>
      <c r="M18" s="18"/>
      <c r="N18" s="18"/>
      <c r="O18" s="18"/>
      <c r="P18" s="19"/>
      <c r="Q18" s="17">
        <v>1</v>
      </c>
      <c r="R18" s="18">
        <v>2</v>
      </c>
      <c r="S18" s="18">
        <v>0</v>
      </c>
      <c r="T18" s="18" t="s">
        <v>26</v>
      </c>
      <c r="U18" s="19">
        <v>4</v>
      </c>
      <c r="V18" s="17"/>
      <c r="W18" s="18"/>
      <c r="X18" s="18"/>
      <c r="Y18" s="18"/>
      <c r="Z18" s="19"/>
      <c r="AA18" s="11"/>
      <c r="AB18" s="32" t="s">
        <v>56</v>
      </c>
      <c r="AC18" s="15"/>
      <c r="AD18" s="13"/>
      <c r="AE18" s="12"/>
      <c r="AF18" s="33"/>
    </row>
    <row r="19" spans="1:32" ht="12.75" customHeight="1">
      <c r="A19" s="7" t="s">
        <v>57</v>
      </c>
      <c r="B19" s="133" t="s">
        <v>58</v>
      </c>
      <c r="C19" s="16" t="s">
        <v>59</v>
      </c>
      <c r="D19" s="24" t="s">
        <v>30</v>
      </c>
      <c r="E19" s="64">
        <f t="shared" si="3"/>
        <v>4</v>
      </c>
      <c r="F19" s="65">
        <f t="shared" si="4"/>
        <v>4</v>
      </c>
      <c r="G19" s="17"/>
      <c r="H19" s="18"/>
      <c r="I19" s="18"/>
      <c r="J19" s="18"/>
      <c r="K19" s="19"/>
      <c r="L19" s="17">
        <v>2</v>
      </c>
      <c r="M19" s="18">
        <v>2</v>
      </c>
      <c r="N19" s="18">
        <v>0</v>
      </c>
      <c r="O19" s="18" t="s">
        <v>34</v>
      </c>
      <c r="P19" s="19">
        <v>4</v>
      </c>
      <c r="Q19" s="17"/>
      <c r="R19" s="18"/>
      <c r="S19" s="18"/>
      <c r="T19" s="18"/>
      <c r="U19" s="19"/>
      <c r="V19" s="17"/>
      <c r="W19" s="18"/>
      <c r="X19" s="18"/>
      <c r="Y19" s="18"/>
      <c r="Z19" s="19"/>
      <c r="AA19" s="11"/>
      <c r="AB19" s="32"/>
      <c r="AC19" s="15"/>
      <c r="AD19" s="13"/>
      <c r="AE19" s="12"/>
      <c r="AF19" s="15"/>
    </row>
    <row r="20" spans="1:32" ht="12.75" customHeight="1">
      <c r="A20" s="7" t="s">
        <v>60</v>
      </c>
      <c r="B20" s="133" t="s">
        <v>61</v>
      </c>
      <c r="C20" s="16" t="s">
        <v>62</v>
      </c>
      <c r="D20" s="24" t="s">
        <v>30</v>
      </c>
      <c r="E20" s="64">
        <f t="shared" si="3"/>
        <v>4</v>
      </c>
      <c r="F20" s="65">
        <f t="shared" si="4"/>
        <v>4</v>
      </c>
      <c r="G20" s="17"/>
      <c r="H20" s="18"/>
      <c r="I20" s="18"/>
      <c r="J20" s="18"/>
      <c r="K20" s="19"/>
      <c r="L20" s="17">
        <v>2</v>
      </c>
      <c r="M20" s="18">
        <v>2</v>
      </c>
      <c r="N20" s="18">
        <v>0</v>
      </c>
      <c r="O20" s="18" t="s">
        <v>26</v>
      </c>
      <c r="P20" s="19">
        <v>4</v>
      </c>
      <c r="Q20" s="17"/>
      <c r="R20" s="18"/>
      <c r="S20" s="18"/>
      <c r="T20" s="18"/>
      <c r="U20" s="19"/>
      <c r="V20" s="17"/>
      <c r="W20" s="18"/>
      <c r="X20" s="18"/>
      <c r="Y20" s="18"/>
      <c r="Z20" s="19"/>
      <c r="AA20" s="11"/>
      <c r="AB20" s="12" t="s">
        <v>63</v>
      </c>
      <c r="AC20" s="15"/>
      <c r="AD20" s="13"/>
      <c r="AE20" s="12"/>
      <c r="AF20" s="15"/>
    </row>
    <row r="21" spans="1:32" ht="12.75" customHeight="1">
      <c r="A21" s="7" t="s">
        <v>64</v>
      </c>
      <c r="B21" s="133" t="s">
        <v>65</v>
      </c>
      <c r="C21" s="16" t="s">
        <v>66</v>
      </c>
      <c r="D21" s="24" t="s">
        <v>30</v>
      </c>
      <c r="E21" s="64">
        <f t="shared" si="3"/>
        <v>3</v>
      </c>
      <c r="F21" s="65">
        <f t="shared" si="4"/>
        <v>4</v>
      </c>
      <c r="G21" s="17"/>
      <c r="H21" s="18"/>
      <c r="I21" s="18"/>
      <c r="J21" s="18"/>
      <c r="K21" s="19"/>
      <c r="L21" s="17"/>
      <c r="M21" s="18"/>
      <c r="N21" s="18"/>
      <c r="O21" s="18"/>
      <c r="P21" s="19"/>
      <c r="Q21" s="17">
        <v>1</v>
      </c>
      <c r="R21" s="18">
        <v>0</v>
      </c>
      <c r="S21" s="18">
        <v>2</v>
      </c>
      <c r="T21" s="18" t="s">
        <v>26</v>
      </c>
      <c r="U21" s="19">
        <v>4</v>
      </c>
      <c r="V21" s="17"/>
      <c r="W21" s="18"/>
      <c r="X21" s="18"/>
      <c r="Y21" s="18"/>
      <c r="Z21" s="19"/>
      <c r="AA21" s="34"/>
      <c r="AB21" s="6"/>
      <c r="AC21" s="27"/>
      <c r="AD21" s="28"/>
      <c r="AE21" s="35"/>
      <c r="AF21" s="27"/>
    </row>
    <row r="22" spans="1:32" ht="12.75" customHeight="1">
      <c r="A22" s="7" t="s">
        <v>67</v>
      </c>
      <c r="B22" s="133" t="s">
        <v>68</v>
      </c>
      <c r="C22" s="16" t="s">
        <v>69</v>
      </c>
      <c r="D22" s="24"/>
      <c r="E22" s="64">
        <f t="shared" si="3"/>
        <v>3</v>
      </c>
      <c r="F22" s="65">
        <f t="shared" si="4"/>
        <v>4</v>
      </c>
      <c r="G22" s="17">
        <v>1</v>
      </c>
      <c r="H22" s="18">
        <v>2</v>
      </c>
      <c r="I22" s="18">
        <v>0</v>
      </c>
      <c r="J22" s="18" t="s">
        <v>26</v>
      </c>
      <c r="K22" s="19">
        <v>4</v>
      </c>
      <c r="L22" s="17"/>
      <c r="M22" s="18"/>
      <c r="N22" s="18"/>
      <c r="O22" s="18"/>
      <c r="P22" s="19"/>
      <c r="Q22" s="17"/>
      <c r="R22" s="18"/>
      <c r="S22" s="18"/>
      <c r="T22" s="18"/>
      <c r="U22" s="19"/>
      <c r="V22" s="17"/>
      <c r="W22" s="18"/>
      <c r="X22" s="18"/>
      <c r="Y22" s="18"/>
      <c r="Z22" s="19"/>
      <c r="AA22" s="11"/>
      <c r="AB22" s="12"/>
      <c r="AC22" s="15"/>
      <c r="AD22" s="36"/>
      <c r="AE22" s="12"/>
      <c r="AF22" s="15"/>
    </row>
    <row r="23" spans="1:32" ht="12.75" customHeight="1">
      <c r="A23" s="7" t="s">
        <v>70</v>
      </c>
      <c r="B23" s="133" t="s">
        <v>71</v>
      </c>
      <c r="C23" s="16" t="s">
        <v>72</v>
      </c>
      <c r="D23" s="24" t="s">
        <v>30</v>
      </c>
      <c r="E23" s="64">
        <f t="shared" si="3"/>
        <v>5</v>
      </c>
      <c r="F23" s="65">
        <f t="shared" si="4"/>
        <v>5</v>
      </c>
      <c r="G23" s="17"/>
      <c r="H23" s="18"/>
      <c r="I23" s="18"/>
      <c r="J23" s="18"/>
      <c r="K23" s="19"/>
      <c r="L23" s="17"/>
      <c r="M23" s="18"/>
      <c r="N23" s="18"/>
      <c r="O23" s="18"/>
      <c r="P23" s="19"/>
      <c r="Q23" s="17">
        <v>2</v>
      </c>
      <c r="R23" s="18">
        <v>3</v>
      </c>
      <c r="S23" s="18">
        <v>0</v>
      </c>
      <c r="T23" s="18" t="s">
        <v>26</v>
      </c>
      <c r="U23" s="19">
        <v>5</v>
      </c>
      <c r="V23" s="17"/>
      <c r="W23" s="18"/>
      <c r="X23" s="18"/>
      <c r="Y23" s="18"/>
      <c r="Z23" s="19"/>
      <c r="AA23" s="31"/>
      <c r="AB23" s="37" t="s">
        <v>73</v>
      </c>
      <c r="AC23" s="15"/>
      <c r="AD23" s="38"/>
      <c r="AE23" s="39"/>
      <c r="AF23" s="40"/>
    </row>
    <row r="24" spans="1:32" ht="12.75" customHeight="1">
      <c r="A24" s="7" t="s">
        <v>74</v>
      </c>
      <c r="B24" s="133" t="s">
        <v>75</v>
      </c>
      <c r="C24" s="16" t="s">
        <v>76</v>
      </c>
      <c r="D24" s="24" t="s">
        <v>30</v>
      </c>
      <c r="E24" s="64">
        <f t="shared" si="3"/>
        <v>4</v>
      </c>
      <c r="F24" s="65">
        <f t="shared" si="4"/>
        <v>4</v>
      </c>
      <c r="G24" s="17"/>
      <c r="H24" s="18"/>
      <c r="I24" s="18"/>
      <c r="J24" s="18"/>
      <c r="K24" s="19"/>
      <c r="L24" s="17"/>
      <c r="M24" s="18"/>
      <c r="N24" s="18"/>
      <c r="O24" s="18"/>
      <c r="P24" s="19"/>
      <c r="Q24" s="17">
        <v>2</v>
      </c>
      <c r="R24" s="18">
        <v>2</v>
      </c>
      <c r="S24" s="18">
        <v>0</v>
      </c>
      <c r="T24" s="18" t="s">
        <v>26</v>
      </c>
      <c r="U24" s="19">
        <v>4</v>
      </c>
      <c r="V24" s="17"/>
      <c r="W24" s="18"/>
      <c r="X24" s="18"/>
      <c r="Y24" s="18"/>
      <c r="Z24" s="19"/>
      <c r="AA24" s="31"/>
      <c r="AB24" s="37" t="s">
        <v>73</v>
      </c>
      <c r="AC24" s="23"/>
      <c r="AD24" s="41"/>
      <c r="AE24" s="42"/>
      <c r="AF24" s="15"/>
    </row>
    <row r="25" spans="1:32" ht="12.75" customHeight="1">
      <c r="A25" s="7" t="s">
        <v>77</v>
      </c>
      <c r="B25" s="133" t="s">
        <v>78</v>
      </c>
      <c r="C25" s="16" t="s">
        <v>79</v>
      </c>
      <c r="D25" s="24" t="s">
        <v>30</v>
      </c>
      <c r="E25" s="64">
        <f t="shared" si="3"/>
        <v>3</v>
      </c>
      <c r="F25" s="65">
        <f t="shared" si="4"/>
        <v>4</v>
      </c>
      <c r="G25" s="17">
        <v>2</v>
      </c>
      <c r="H25" s="18">
        <v>1</v>
      </c>
      <c r="I25" s="18">
        <v>0</v>
      </c>
      <c r="J25" s="18" t="s">
        <v>26</v>
      </c>
      <c r="K25" s="19">
        <v>4</v>
      </c>
      <c r="L25" s="17"/>
      <c r="M25" s="18"/>
      <c r="N25" s="18"/>
      <c r="O25" s="18"/>
      <c r="P25" s="19"/>
      <c r="Q25" s="17"/>
      <c r="R25" s="18"/>
      <c r="S25" s="18"/>
      <c r="T25" s="18"/>
      <c r="U25" s="19"/>
      <c r="V25" s="17"/>
      <c r="W25" s="18"/>
      <c r="X25" s="18"/>
      <c r="Y25" s="18"/>
      <c r="Z25" s="19"/>
      <c r="AA25" s="11"/>
      <c r="AB25" s="32"/>
      <c r="AC25" s="15"/>
      <c r="AD25" s="67"/>
      <c r="AE25" s="32"/>
      <c r="AF25" s="43"/>
    </row>
    <row r="26" spans="1:32" ht="12.75" customHeight="1">
      <c r="A26" s="7" t="s">
        <v>80</v>
      </c>
      <c r="B26" s="133" t="s">
        <v>81</v>
      </c>
      <c r="C26" s="16" t="s">
        <v>82</v>
      </c>
      <c r="D26" s="24" t="s">
        <v>30</v>
      </c>
      <c r="E26" s="64">
        <f t="shared" si="3"/>
        <v>4</v>
      </c>
      <c r="F26" s="65">
        <f t="shared" si="4"/>
        <v>4</v>
      </c>
      <c r="G26" s="17"/>
      <c r="H26" s="18"/>
      <c r="I26" s="18"/>
      <c r="J26" s="18"/>
      <c r="K26" s="19"/>
      <c r="L26" s="17"/>
      <c r="M26" s="18"/>
      <c r="N26" s="18"/>
      <c r="O26" s="18"/>
      <c r="P26" s="19"/>
      <c r="Q26" s="17"/>
      <c r="R26" s="18"/>
      <c r="S26" s="18"/>
      <c r="T26" s="18"/>
      <c r="U26" s="19"/>
      <c r="V26" s="17">
        <v>2</v>
      </c>
      <c r="W26" s="18">
        <v>2</v>
      </c>
      <c r="X26" s="18">
        <v>0</v>
      </c>
      <c r="Y26" s="18" t="s">
        <v>26</v>
      </c>
      <c r="Z26" s="19">
        <v>4</v>
      </c>
      <c r="AA26" s="11"/>
      <c r="AB26" s="12"/>
      <c r="AC26" s="15"/>
      <c r="AD26" s="14"/>
      <c r="AE26" s="12"/>
      <c r="AF26" s="15"/>
    </row>
    <row r="27" spans="1:32" ht="12.75" customHeight="1">
      <c r="A27" s="7" t="s">
        <v>83</v>
      </c>
      <c r="B27" s="133" t="s">
        <v>84</v>
      </c>
      <c r="C27" s="16" t="s">
        <v>85</v>
      </c>
      <c r="D27" s="24"/>
      <c r="E27" s="64">
        <f t="shared" si="3"/>
        <v>4</v>
      </c>
      <c r="F27" s="65">
        <f t="shared" si="4"/>
        <v>4</v>
      </c>
      <c r="G27" s="17"/>
      <c r="H27" s="18"/>
      <c r="I27" s="18"/>
      <c r="J27" s="18"/>
      <c r="K27" s="19"/>
      <c r="L27" s="17"/>
      <c r="M27" s="18"/>
      <c r="N27" s="18"/>
      <c r="O27" s="18"/>
      <c r="P27" s="19"/>
      <c r="Q27" s="17"/>
      <c r="R27" s="18"/>
      <c r="S27" s="18"/>
      <c r="T27" s="18"/>
      <c r="U27" s="19"/>
      <c r="V27" s="17">
        <v>0</v>
      </c>
      <c r="W27" s="18">
        <v>0</v>
      </c>
      <c r="X27" s="18">
        <v>4</v>
      </c>
      <c r="Y27" s="18" t="s">
        <v>26</v>
      </c>
      <c r="Z27" s="19">
        <v>4</v>
      </c>
      <c r="AA27" s="11"/>
      <c r="AB27" s="43" t="s">
        <v>52</v>
      </c>
      <c r="AC27" s="20"/>
      <c r="AD27" s="67" t="s">
        <v>73</v>
      </c>
      <c r="AE27" s="32"/>
      <c r="AF27" s="43"/>
    </row>
    <row r="28" spans="1:32" ht="12.75" customHeight="1">
      <c r="A28" s="7" t="s">
        <v>86</v>
      </c>
      <c r="B28" s="133" t="s">
        <v>87</v>
      </c>
      <c r="C28" s="16" t="s">
        <v>88</v>
      </c>
      <c r="D28" s="24"/>
      <c r="E28" s="64">
        <f t="shared" si="3"/>
        <v>4</v>
      </c>
      <c r="F28" s="65">
        <f t="shared" si="4"/>
        <v>4</v>
      </c>
      <c r="G28" s="17">
        <v>1</v>
      </c>
      <c r="H28" s="18">
        <v>3</v>
      </c>
      <c r="I28" s="18">
        <v>0</v>
      </c>
      <c r="J28" s="18" t="s">
        <v>26</v>
      </c>
      <c r="K28" s="19">
        <v>4</v>
      </c>
      <c r="L28" s="17"/>
      <c r="M28" s="18"/>
      <c r="N28" s="18"/>
      <c r="O28" s="18"/>
      <c r="P28" s="19"/>
      <c r="Q28" s="17"/>
      <c r="R28" s="18"/>
      <c r="S28" s="18"/>
      <c r="T28" s="18"/>
      <c r="U28" s="19"/>
      <c r="V28" s="17"/>
      <c r="W28" s="18"/>
      <c r="X28" s="18"/>
      <c r="Y28" s="18"/>
      <c r="Z28" s="19"/>
      <c r="AA28" s="44"/>
      <c r="AB28" s="45" t="s">
        <v>89</v>
      </c>
      <c r="AC28" s="46"/>
      <c r="AD28" s="68"/>
      <c r="AE28" s="35"/>
      <c r="AF28" s="33"/>
    </row>
    <row r="29" spans="1:32" ht="12.75" customHeight="1">
      <c r="A29" s="7" t="s">
        <v>90</v>
      </c>
      <c r="B29" s="133" t="s">
        <v>91</v>
      </c>
      <c r="C29" s="16" t="s">
        <v>92</v>
      </c>
      <c r="D29" s="24"/>
      <c r="E29" s="64">
        <v>4</v>
      </c>
      <c r="F29" s="65">
        <f t="shared" si="4"/>
        <v>4</v>
      </c>
      <c r="G29" s="17"/>
      <c r="H29" s="18"/>
      <c r="I29" s="18"/>
      <c r="J29" s="18"/>
      <c r="K29" s="19"/>
      <c r="L29" s="17"/>
      <c r="M29" s="18"/>
      <c r="N29" s="18"/>
      <c r="O29" s="18"/>
      <c r="P29" s="19"/>
      <c r="Q29" s="17"/>
      <c r="R29" s="18"/>
      <c r="S29" s="18"/>
      <c r="T29" s="18"/>
      <c r="U29" s="19"/>
      <c r="V29" s="17">
        <v>2</v>
      </c>
      <c r="W29" s="18">
        <v>2</v>
      </c>
      <c r="X29" s="18">
        <v>0</v>
      </c>
      <c r="Y29" s="18" t="s">
        <v>26</v>
      </c>
      <c r="Z29" s="19">
        <v>4</v>
      </c>
      <c r="AA29" s="47"/>
      <c r="AB29" s="29"/>
      <c r="AC29" s="30"/>
      <c r="AD29" s="69"/>
      <c r="AE29" s="35"/>
      <c r="AF29" s="33"/>
    </row>
    <row r="30" spans="1:32" ht="12.75" customHeight="1">
      <c r="A30" s="7" t="s">
        <v>93</v>
      </c>
      <c r="B30" s="133" t="s">
        <v>94</v>
      </c>
      <c r="C30" s="16" t="s">
        <v>95</v>
      </c>
      <c r="D30" s="76" t="s">
        <v>30</v>
      </c>
      <c r="E30" s="77">
        <f t="shared" ref="E30:E32" si="5">G30+H30+I30+L30+M30+N30+Q30+R30+S30+V30+W30+X30</f>
        <v>4</v>
      </c>
      <c r="F30" s="78">
        <f>K30+P30+U30+Z30</f>
        <v>4</v>
      </c>
      <c r="G30" s="79"/>
      <c r="H30" s="76"/>
      <c r="I30" s="76"/>
      <c r="J30" s="76"/>
      <c r="K30" s="80"/>
      <c r="L30" s="79"/>
      <c r="M30" s="76"/>
      <c r="N30" s="76"/>
      <c r="O30" s="76"/>
      <c r="P30" s="80"/>
      <c r="Q30" s="79"/>
      <c r="R30" s="76"/>
      <c r="S30" s="76"/>
      <c r="T30" s="76"/>
      <c r="U30" s="80"/>
      <c r="V30" s="79">
        <v>2</v>
      </c>
      <c r="W30" s="76">
        <v>2</v>
      </c>
      <c r="X30" s="76">
        <v>0</v>
      </c>
      <c r="Y30" s="76" t="s">
        <v>26</v>
      </c>
      <c r="Z30" s="80">
        <v>4</v>
      </c>
      <c r="AA30" s="47"/>
      <c r="AB30" s="29"/>
      <c r="AC30" s="30"/>
      <c r="AD30" s="69"/>
      <c r="AE30" s="35"/>
      <c r="AF30" s="33"/>
    </row>
    <row r="31" spans="1:32" ht="12.75" customHeight="1">
      <c r="A31" s="7" t="s">
        <v>96</v>
      </c>
      <c r="B31" s="133" t="s">
        <v>97</v>
      </c>
      <c r="C31" s="16" t="s">
        <v>98</v>
      </c>
      <c r="D31" s="76" t="s">
        <v>30</v>
      </c>
      <c r="E31" s="77">
        <f t="shared" si="5"/>
        <v>4</v>
      </c>
      <c r="F31" s="78">
        <f t="shared" ref="F31:F32" si="6">K31+P31+U31+Z31</f>
        <v>4</v>
      </c>
      <c r="G31" s="79"/>
      <c r="H31" s="76"/>
      <c r="I31" s="76"/>
      <c r="J31" s="76"/>
      <c r="K31" s="80"/>
      <c r="L31" s="79"/>
      <c r="M31" s="76"/>
      <c r="N31" s="76"/>
      <c r="O31" s="76"/>
      <c r="P31" s="80"/>
      <c r="Q31" s="79">
        <v>2</v>
      </c>
      <c r="R31" s="76">
        <v>2</v>
      </c>
      <c r="S31" s="76">
        <v>0</v>
      </c>
      <c r="T31" s="76" t="s">
        <v>26</v>
      </c>
      <c r="U31" s="80">
        <v>4</v>
      </c>
      <c r="V31" s="79"/>
      <c r="W31" s="76"/>
      <c r="X31" s="76"/>
      <c r="Y31" s="76"/>
      <c r="Z31" s="80"/>
      <c r="AA31" s="47"/>
      <c r="AB31" s="29"/>
      <c r="AC31" s="30"/>
      <c r="AD31" s="69"/>
      <c r="AE31" s="35"/>
      <c r="AF31" s="33"/>
    </row>
    <row r="32" spans="1:32" ht="12.75" customHeight="1">
      <c r="A32" s="7" t="s">
        <v>99</v>
      </c>
      <c r="B32" s="133" t="s">
        <v>100</v>
      </c>
      <c r="C32" s="16" t="s">
        <v>101</v>
      </c>
      <c r="D32" s="76" t="s">
        <v>30</v>
      </c>
      <c r="E32" s="77">
        <f t="shared" si="5"/>
        <v>4</v>
      </c>
      <c r="F32" s="78">
        <f t="shared" si="6"/>
        <v>4</v>
      </c>
      <c r="G32" s="79"/>
      <c r="H32" s="76"/>
      <c r="I32" s="76"/>
      <c r="J32" s="76"/>
      <c r="K32" s="80"/>
      <c r="L32" s="79">
        <v>2</v>
      </c>
      <c r="M32" s="76">
        <v>2</v>
      </c>
      <c r="N32" s="76">
        <v>0</v>
      </c>
      <c r="O32" s="76" t="s">
        <v>34</v>
      </c>
      <c r="P32" s="80">
        <v>4</v>
      </c>
      <c r="Q32" s="79"/>
      <c r="R32" s="76"/>
      <c r="S32" s="76"/>
      <c r="T32" s="76"/>
      <c r="U32" s="80"/>
      <c r="V32" s="79"/>
      <c r="W32" s="76"/>
      <c r="X32" s="76"/>
      <c r="Y32" s="76"/>
      <c r="Z32" s="80"/>
      <c r="AA32" s="47"/>
      <c r="AB32" s="29"/>
      <c r="AC32" s="30"/>
      <c r="AD32" s="69"/>
      <c r="AE32" s="35"/>
      <c r="AF32" s="33"/>
    </row>
    <row r="33" spans="1:32" ht="12.75" customHeight="1">
      <c r="A33" s="7"/>
      <c r="B33" s="134"/>
      <c r="C33" s="50" t="s">
        <v>102</v>
      </c>
      <c r="D33" s="54"/>
      <c r="E33" s="62">
        <f>SUM(E34:E39)</f>
        <v>8</v>
      </c>
      <c r="F33" s="63">
        <f>SUM(F34:F35)</f>
        <v>8</v>
      </c>
      <c r="G33" s="8">
        <f>SUM(G34:G36)</f>
        <v>0</v>
      </c>
      <c r="H33" s="9">
        <f>SUM(H34:H36)</f>
        <v>0</v>
      </c>
      <c r="I33" s="9">
        <f>SUM(I34:I36)</f>
        <v>0</v>
      </c>
      <c r="J33" s="9"/>
      <c r="K33" s="10">
        <f>SUM(K34:K36)</f>
        <v>0</v>
      </c>
      <c r="L33" s="8">
        <f>SUM(L34:L36)</f>
        <v>0</v>
      </c>
      <c r="M33" s="9">
        <f>SUM(M34:M39)</f>
        <v>1</v>
      </c>
      <c r="N33" s="9">
        <f>SUM(N34:N36)</f>
        <v>0</v>
      </c>
      <c r="O33" s="9"/>
      <c r="P33" s="10">
        <f>SUM(P34:P36)</f>
        <v>0</v>
      </c>
      <c r="Q33" s="8">
        <f>SUM(Q34:Q39)</f>
        <v>1</v>
      </c>
      <c r="R33" s="9">
        <f>SUM(R34:R39)</f>
        <v>3</v>
      </c>
      <c r="S33" s="9">
        <f>SUM(S34:S36)</f>
        <v>0</v>
      </c>
      <c r="T33" s="9"/>
      <c r="U33" s="10">
        <f>SUM(U34:U39)</f>
        <v>12</v>
      </c>
      <c r="V33" s="8">
        <f>SUM(V34:V39)</f>
        <v>1</v>
      </c>
      <c r="W33" s="9">
        <f>SUM(W34:W39)</f>
        <v>2</v>
      </c>
      <c r="X33" s="9">
        <f>SUM(X34:X36)</f>
        <v>0</v>
      </c>
      <c r="Y33" s="9"/>
      <c r="Z33" s="10">
        <f>SUM(Z34:Z39)</f>
        <v>12</v>
      </c>
      <c r="AA33" s="11"/>
      <c r="AB33" s="12"/>
      <c r="AC33" s="15"/>
      <c r="AD33" s="13"/>
      <c r="AE33" s="35"/>
      <c r="AF33" s="33"/>
    </row>
    <row r="34" spans="1:32" ht="12.75" customHeight="1">
      <c r="A34" s="109" t="s">
        <v>103</v>
      </c>
      <c r="B34" s="135" t="s">
        <v>104</v>
      </c>
      <c r="C34" s="110" t="s">
        <v>105</v>
      </c>
      <c r="D34" s="111"/>
      <c r="E34" s="112">
        <f t="shared" ref="E34:E36" si="7">G34+H34+I34+L34+M34+N34+Q34+R34+S34+V34+W34+X34</f>
        <v>3</v>
      </c>
      <c r="F34" s="106">
        <f t="shared" ref="F34:F36" si="8">K34+P34+U34+Z34</f>
        <v>4</v>
      </c>
      <c r="G34" s="104"/>
      <c r="H34" s="4"/>
      <c r="I34" s="4"/>
      <c r="J34" s="4"/>
      <c r="K34" s="5"/>
      <c r="L34" s="104"/>
      <c r="M34" s="4"/>
      <c r="N34" s="4"/>
      <c r="O34" s="4"/>
      <c r="P34" s="5"/>
      <c r="Q34" s="104">
        <v>1</v>
      </c>
      <c r="R34" s="4">
        <v>2</v>
      </c>
      <c r="S34" s="4">
        <v>0</v>
      </c>
      <c r="T34" s="4" t="s">
        <v>34</v>
      </c>
      <c r="U34" s="5">
        <v>4</v>
      </c>
      <c r="V34" s="104"/>
      <c r="W34" s="4"/>
      <c r="X34" s="4"/>
      <c r="Y34" s="4"/>
      <c r="Z34" s="5"/>
      <c r="AB34" s="29"/>
      <c r="AC34" s="29"/>
      <c r="AD34" s="48"/>
      <c r="AE34" s="113"/>
      <c r="AF34" s="114"/>
    </row>
    <row r="35" spans="1:32" ht="12.75" customHeight="1" thickBot="1">
      <c r="A35" s="120" t="s">
        <v>106</v>
      </c>
      <c r="B35" s="136" t="s">
        <v>104</v>
      </c>
      <c r="C35" s="121" t="s">
        <v>107</v>
      </c>
      <c r="D35" s="122"/>
      <c r="E35" s="123">
        <f t="shared" si="7"/>
        <v>3</v>
      </c>
      <c r="F35" s="124">
        <f t="shared" si="8"/>
        <v>4</v>
      </c>
      <c r="G35" s="125"/>
      <c r="H35" s="126"/>
      <c r="I35" s="126"/>
      <c r="J35" s="126"/>
      <c r="K35" s="127"/>
      <c r="L35" s="125"/>
      <c r="M35" s="126"/>
      <c r="N35" s="126"/>
      <c r="O35" s="126"/>
      <c r="P35" s="127"/>
      <c r="Q35" s="125"/>
      <c r="R35" s="126"/>
      <c r="S35" s="126"/>
      <c r="T35" s="126"/>
      <c r="U35" s="127"/>
      <c r="V35" s="125">
        <v>1</v>
      </c>
      <c r="W35" s="126">
        <v>2</v>
      </c>
      <c r="X35" s="126">
        <v>0</v>
      </c>
      <c r="Y35" s="126" t="s">
        <v>34</v>
      </c>
      <c r="Z35" s="127">
        <v>4</v>
      </c>
      <c r="AA35" s="128"/>
      <c r="AB35" s="129"/>
      <c r="AC35" s="129"/>
      <c r="AD35" s="130"/>
      <c r="AE35" s="87"/>
      <c r="AF35" s="131"/>
    </row>
    <row r="36" spans="1:32" ht="12.75" customHeight="1">
      <c r="A36" s="108" t="s">
        <v>108</v>
      </c>
      <c r="B36" s="137" t="s">
        <v>109</v>
      </c>
      <c r="C36" s="107" t="s">
        <v>110</v>
      </c>
      <c r="D36" s="115"/>
      <c r="E36" s="116">
        <f t="shared" si="7"/>
        <v>0</v>
      </c>
      <c r="F36" s="117">
        <f t="shared" si="8"/>
        <v>7</v>
      </c>
      <c r="G36" s="97"/>
      <c r="H36" s="98"/>
      <c r="I36" s="98"/>
      <c r="J36" s="98"/>
      <c r="K36" s="99"/>
      <c r="L36" s="97"/>
      <c r="M36" s="98"/>
      <c r="N36" s="98"/>
      <c r="O36" s="98"/>
      <c r="P36" s="99"/>
      <c r="Q36" s="97">
        <v>0</v>
      </c>
      <c r="R36" s="98">
        <v>0</v>
      </c>
      <c r="S36" s="98">
        <v>0</v>
      </c>
      <c r="T36" s="98" t="s">
        <v>34</v>
      </c>
      <c r="U36" s="99">
        <v>7</v>
      </c>
      <c r="V36" s="97"/>
      <c r="W36" s="98"/>
      <c r="X36" s="98"/>
      <c r="Y36" s="98"/>
      <c r="Z36" s="99"/>
      <c r="AB36" s="29"/>
      <c r="AC36" s="29"/>
      <c r="AD36" s="48"/>
      <c r="AE36" s="118"/>
      <c r="AF36" s="119"/>
    </row>
    <row r="37" spans="1:32" ht="12" customHeight="1">
      <c r="A37" s="7" t="s">
        <v>111</v>
      </c>
      <c r="B37" s="137" t="s">
        <v>112</v>
      </c>
      <c r="C37" s="16" t="s">
        <v>113</v>
      </c>
      <c r="D37" s="24"/>
      <c r="E37" s="64">
        <v>0</v>
      </c>
      <c r="F37" s="65">
        <v>8</v>
      </c>
      <c r="G37" s="81"/>
      <c r="H37" s="82"/>
      <c r="I37" s="18"/>
      <c r="J37" s="18"/>
      <c r="K37" s="19"/>
      <c r="L37" s="17"/>
      <c r="M37" s="18"/>
      <c r="N37" s="18"/>
      <c r="O37" s="18"/>
      <c r="P37" s="19"/>
      <c r="Q37" s="17"/>
      <c r="R37" s="18"/>
      <c r="S37" s="18"/>
      <c r="T37" s="18"/>
      <c r="U37" s="19"/>
      <c r="V37" s="17">
        <v>0</v>
      </c>
      <c r="W37" s="18">
        <v>0</v>
      </c>
      <c r="X37" s="18">
        <v>0</v>
      </c>
      <c r="Y37" s="18" t="s">
        <v>34</v>
      </c>
      <c r="Z37" s="19">
        <v>8</v>
      </c>
      <c r="AA37" s="47"/>
      <c r="AB37" s="29"/>
      <c r="AC37" s="30"/>
      <c r="AD37" s="48"/>
      <c r="AE37" s="33"/>
      <c r="AF37" s="33"/>
    </row>
    <row r="38" spans="1:32" ht="12" customHeight="1">
      <c r="A38" s="7" t="s">
        <v>114</v>
      </c>
      <c r="B38" s="138" t="s">
        <v>115</v>
      </c>
      <c r="C38" s="16" t="s">
        <v>116</v>
      </c>
      <c r="D38" s="54"/>
      <c r="E38" s="83">
        <v>1</v>
      </c>
      <c r="F38" s="84">
        <v>1</v>
      </c>
      <c r="G38" s="85"/>
      <c r="H38" s="83"/>
      <c r="I38" s="76"/>
      <c r="J38" s="76"/>
      <c r="K38" s="84"/>
      <c r="L38" s="79">
        <v>0</v>
      </c>
      <c r="M38" s="76">
        <v>1</v>
      </c>
      <c r="N38" s="76">
        <v>0</v>
      </c>
      <c r="O38" s="76" t="s">
        <v>117</v>
      </c>
      <c r="P38" s="84">
        <v>1</v>
      </c>
      <c r="Q38" s="79"/>
      <c r="R38" s="76"/>
      <c r="S38" s="76"/>
      <c r="T38" s="76"/>
      <c r="U38" s="84"/>
      <c r="V38" s="79"/>
      <c r="W38" s="76"/>
      <c r="X38" s="76"/>
      <c r="Y38" s="76"/>
      <c r="Z38" s="80"/>
      <c r="AD38" s="73"/>
      <c r="AE38" s="33"/>
      <c r="AF38" s="33"/>
    </row>
    <row r="39" spans="1:32" ht="12" customHeight="1">
      <c r="A39" s="7" t="s">
        <v>118</v>
      </c>
      <c r="B39" s="138" t="s">
        <v>119</v>
      </c>
      <c r="C39" s="16" t="s">
        <v>116</v>
      </c>
      <c r="D39" s="54"/>
      <c r="E39" s="83">
        <v>1</v>
      </c>
      <c r="F39" s="84">
        <v>1</v>
      </c>
      <c r="G39" s="92"/>
      <c r="H39" s="93"/>
      <c r="I39" s="94"/>
      <c r="J39" s="94"/>
      <c r="K39" s="95"/>
      <c r="L39" s="96"/>
      <c r="M39" s="94"/>
      <c r="N39" s="94"/>
      <c r="O39" s="94"/>
      <c r="P39" s="95"/>
      <c r="Q39" s="96">
        <v>0</v>
      </c>
      <c r="R39" s="94">
        <v>1</v>
      </c>
      <c r="S39" s="94">
        <v>0</v>
      </c>
      <c r="T39" s="94" t="s">
        <v>117</v>
      </c>
      <c r="U39" s="95">
        <v>1</v>
      </c>
      <c r="V39" s="96"/>
      <c r="W39" s="94"/>
      <c r="X39" s="94"/>
      <c r="Y39" s="94"/>
      <c r="Z39" s="100"/>
      <c r="AD39" s="73"/>
      <c r="AE39" s="33"/>
      <c r="AF39" s="33"/>
    </row>
    <row r="40" spans="1:32" ht="12.75" customHeight="1">
      <c r="A40" s="16"/>
      <c r="B40" s="16"/>
      <c r="C40" s="7" t="s">
        <v>120</v>
      </c>
      <c r="D40" s="54"/>
      <c r="E40" s="62">
        <f>E8+E15+E33+E37+E38+E39</f>
        <v>100</v>
      </c>
      <c r="F40" s="63">
        <f>F8+F15+F33+F36+F37+F38+F39</f>
        <v>120</v>
      </c>
      <c r="G40" s="90">
        <f>G8+G15+G33</f>
        <v>12</v>
      </c>
      <c r="H40" s="101">
        <f>H8+H15+H33</f>
        <v>12</v>
      </c>
      <c r="I40" s="101">
        <f t="shared" ref="I40:AD40" si="9">I8+I15+I33</f>
        <v>2</v>
      </c>
      <c r="J40" s="101"/>
      <c r="K40" s="102">
        <f t="shared" si="9"/>
        <v>28</v>
      </c>
      <c r="L40" s="70">
        <f>L8+L15+L33</f>
        <v>14</v>
      </c>
      <c r="M40" s="101">
        <f>M8+M15+M33+M38</f>
        <v>17</v>
      </c>
      <c r="N40" s="101">
        <f t="shared" si="9"/>
        <v>0</v>
      </c>
      <c r="O40" s="101"/>
      <c r="P40" s="102">
        <f t="shared" si="9"/>
        <v>30</v>
      </c>
      <c r="Q40" s="70">
        <f>Q8+Q15+Q33</f>
        <v>9</v>
      </c>
      <c r="R40" s="101">
        <f>R8+R15+R33+R39</f>
        <v>13</v>
      </c>
      <c r="S40" s="101">
        <f t="shared" si="9"/>
        <v>2</v>
      </c>
      <c r="T40" s="101"/>
      <c r="U40" s="102">
        <f t="shared" si="9"/>
        <v>33</v>
      </c>
      <c r="V40" s="70">
        <f t="shared" si="9"/>
        <v>7</v>
      </c>
      <c r="W40" s="101">
        <f>W8+W15+W33</f>
        <v>8</v>
      </c>
      <c r="X40" s="101">
        <f>X8+X15+X33</f>
        <v>4</v>
      </c>
      <c r="Y40" s="101"/>
      <c r="Z40" s="103">
        <f t="shared" si="9"/>
        <v>28</v>
      </c>
      <c r="AA40" s="91">
        <f t="shared" si="9"/>
        <v>0</v>
      </c>
      <c r="AB40" s="70">
        <f t="shared" si="9"/>
        <v>0</v>
      </c>
      <c r="AC40" s="70">
        <f t="shared" si="9"/>
        <v>0</v>
      </c>
      <c r="AD40" s="89">
        <f t="shared" si="9"/>
        <v>0</v>
      </c>
      <c r="AE40" s="33"/>
      <c r="AF40" s="33"/>
    </row>
    <row r="41" spans="1:32" ht="12.75" customHeight="1">
      <c r="A41" s="16"/>
      <c r="B41" s="16"/>
      <c r="C41" s="16" t="s">
        <v>121</v>
      </c>
      <c r="D41" s="24"/>
      <c r="E41" s="24">
        <f>J41+O41+T41+Y41</f>
        <v>0</v>
      </c>
      <c r="F41" s="1"/>
      <c r="G41" s="97"/>
      <c r="H41" s="98"/>
      <c r="I41" s="98"/>
      <c r="J41" s="98">
        <v>0</v>
      </c>
      <c r="K41" s="99"/>
      <c r="L41" s="97"/>
      <c r="M41" s="98"/>
      <c r="N41" s="98"/>
      <c r="O41" s="98">
        <v>0</v>
      </c>
      <c r="P41" s="99"/>
      <c r="Q41" s="97"/>
      <c r="R41" s="98"/>
      <c r="S41" s="98"/>
      <c r="T41" s="98">
        <v>0</v>
      </c>
      <c r="U41" s="99"/>
      <c r="V41" s="97"/>
      <c r="W41" s="98"/>
      <c r="X41" s="98"/>
      <c r="Y41" s="98">
        <v>0</v>
      </c>
      <c r="Z41" s="99"/>
      <c r="AA41" s="31"/>
      <c r="AB41" s="22"/>
      <c r="AC41" s="23"/>
      <c r="AD41" s="21"/>
      <c r="AE41" s="33"/>
      <c r="AF41" s="33"/>
    </row>
    <row r="42" spans="1:32" ht="12.75" customHeight="1">
      <c r="A42" s="16"/>
      <c r="B42" s="16"/>
      <c r="C42" s="16" t="s">
        <v>122</v>
      </c>
      <c r="D42" s="24"/>
      <c r="E42" s="24">
        <f>J42+O42+T42+Y42</f>
        <v>17</v>
      </c>
      <c r="F42" s="65"/>
      <c r="G42" s="17"/>
      <c r="H42" s="18"/>
      <c r="I42" s="18"/>
      <c r="J42" s="18">
        <f>COUNTIF(J9:J36,"e")</f>
        <v>6</v>
      </c>
      <c r="K42" s="19"/>
      <c r="L42" s="17"/>
      <c r="M42" s="18"/>
      <c r="N42" s="18"/>
      <c r="O42" s="18">
        <f>COUNTIF(O9:O36,"e")</f>
        <v>2</v>
      </c>
      <c r="P42" s="19"/>
      <c r="Q42" s="17"/>
      <c r="R42" s="18"/>
      <c r="S42" s="18"/>
      <c r="T42" s="18">
        <f>COUNTIF(T9:T36,"e")</f>
        <v>5</v>
      </c>
      <c r="U42" s="19"/>
      <c r="V42" s="17"/>
      <c r="W42" s="18"/>
      <c r="X42" s="18"/>
      <c r="Y42" s="18">
        <f>COUNTIF(Y9:Y36,"e")</f>
        <v>4</v>
      </c>
      <c r="Z42" s="19"/>
      <c r="AA42" s="11"/>
      <c r="AB42" s="12"/>
      <c r="AC42" s="15"/>
      <c r="AD42" s="13"/>
      <c r="AE42" s="33"/>
      <c r="AF42" s="33"/>
    </row>
    <row r="43" spans="1:32" ht="12.75" customHeight="1">
      <c r="A43" s="16"/>
      <c r="B43" s="16"/>
      <c r="C43" s="16" t="s">
        <v>123</v>
      </c>
      <c r="D43" s="24"/>
      <c r="E43" s="24">
        <f>J43+O43+T43+Y43</f>
        <v>10</v>
      </c>
      <c r="F43" s="65"/>
      <c r="G43" s="17"/>
      <c r="H43" s="18"/>
      <c r="I43" s="18"/>
      <c r="J43" s="18">
        <f>COUNTIF(J9:J36,"m")</f>
        <v>1</v>
      </c>
      <c r="K43" s="19"/>
      <c r="L43" s="17"/>
      <c r="M43" s="18"/>
      <c r="N43" s="18"/>
      <c r="O43" s="18">
        <f>COUNTIF(O9:O36,"m")</f>
        <v>5</v>
      </c>
      <c r="P43" s="19"/>
      <c r="Q43" s="17"/>
      <c r="R43" s="18"/>
      <c r="S43" s="18"/>
      <c r="T43" s="18">
        <f>COUNTIF(T9:T36,"m")</f>
        <v>2</v>
      </c>
      <c r="U43" s="19"/>
      <c r="V43" s="17"/>
      <c r="W43" s="18"/>
      <c r="X43" s="18"/>
      <c r="Y43" s="18">
        <v>2</v>
      </c>
      <c r="Z43" s="19"/>
      <c r="AA43" s="34"/>
      <c r="AB43" s="35"/>
      <c r="AC43" s="27"/>
      <c r="AD43" s="28"/>
      <c r="AE43" s="48"/>
      <c r="AF43" s="30"/>
    </row>
    <row r="44" spans="1:32" ht="12.75" customHeight="1">
      <c r="A44" s="16"/>
      <c r="B44" s="16"/>
      <c r="C44" s="16" t="s">
        <v>124</v>
      </c>
      <c r="D44" s="24"/>
      <c r="E44" s="24">
        <f>J44+O44+T44+Y44</f>
        <v>2</v>
      </c>
      <c r="F44" s="65"/>
      <c r="G44" s="104"/>
      <c r="H44" s="4"/>
      <c r="I44" s="4"/>
      <c r="J44" s="4">
        <v>0</v>
      </c>
      <c r="K44" s="5"/>
      <c r="L44" s="104"/>
      <c r="M44" s="4"/>
      <c r="N44" s="4"/>
      <c r="O44" s="4">
        <v>1</v>
      </c>
      <c r="P44" s="5"/>
      <c r="Q44" s="104"/>
      <c r="R44" s="4"/>
      <c r="S44" s="4"/>
      <c r="T44" s="4">
        <v>1</v>
      </c>
      <c r="U44" s="5"/>
      <c r="V44" s="104"/>
      <c r="W44" s="4"/>
      <c r="X44" s="4"/>
      <c r="Y44" s="4">
        <v>0</v>
      </c>
      <c r="Z44" s="5"/>
      <c r="AA44" s="34"/>
      <c r="AB44" s="35"/>
      <c r="AC44" s="27"/>
      <c r="AD44" s="28"/>
      <c r="AE44" s="48"/>
      <c r="AF44" s="30"/>
    </row>
    <row r="45" spans="1:32" ht="12.75" customHeight="1" thickBot="1">
      <c r="A45" s="16"/>
      <c r="B45" s="16"/>
      <c r="C45" s="105" t="s">
        <v>125</v>
      </c>
      <c r="D45" s="54"/>
      <c r="E45" s="54">
        <f>SUM(E41:E44)</f>
        <v>29</v>
      </c>
      <c r="F45" s="63"/>
      <c r="G45" s="86">
        <f>G40+H40</f>
        <v>24</v>
      </c>
      <c r="H45" s="87"/>
      <c r="I45" s="87"/>
      <c r="J45" s="87">
        <f>SUM(J41:J44)</f>
        <v>7</v>
      </c>
      <c r="K45" s="88"/>
      <c r="L45" s="86">
        <f>L40+M40</f>
        <v>31</v>
      </c>
      <c r="M45" s="87"/>
      <c r="N45" s="87"/>
      <c r="O45" s="87">
        <f>SUM(O41:O44)</f>
        <v>8</v>
      </c>
      <c r="P45" s="88"/>
      <c r="Q45" s="86">
        <f>Q40+R40</f>
        <v>22</v>
      </c>
      <c r="R45" s="87"/>
      <c r="S45" s="87"/>
      <c r="T45" s="87">
        <f>SUM(T41:T44)</f>
        <v>8</v>
      </c>
      <c r="U45" s="88"/>
      <c r="V45" s="86">
        <f>V40+W40</f>
        <v>15</v>
      </c>
      <c r="W45" s="87"/>
      <c r="X45" s="87"/>
      <c r="Y45" s="87">
        <f>SUM(Y41:Y44)</f>
        <v>6</v>
      </c>
      <c r="Z45" s="88"/>
      <c r="AA45" s="11"/>
      <c r="AB45" s="12"/>
      <c r="AC45" s="15"/>
      <c r="AD45" s="13"/>
      <c r="AE45" s="13"/>
      <c r="AF45" s="15"/>
    </row>
    <row r="46" spans="1:32" ht="12.75" customHeight="1">
      <c r="A46" s="50"/>
      <c r="B46" s="50"/>
      <c r="C46" s="50"/>
      <c r="D46" s="59"/>
    </row>
    <row r="47" spans="1:32" ht="12.75" customHeight="1">
      <c r="A47" s="50"/>
      <c r="B47" s="50"/>
      <c r="C47" s="50"/>
      <c r="D47" s="59"/>
    </row>
    <row r="48" spans="1:32" ht="12.75" customHeight="1">
      <c r="E48" s="66"/>
      <c r="AA48" s="1"/>
      <c r="AB48" s="1"/>
      <c r="AC48" s="1"/>
      <c r="AD48" s="1"/>
      <c r="AE48" s="1"/>
      <c r="AF48" s="1"/>
    </row>
    <row r="49" spans="2:32" ht="12.75" customHeight="1">
      <c r="B49" s="52" t="s">
        <v>126</v>
      </c>
      <c r="C49" s="52" t="s">
        <v>127</v>
      </c>
      <c r="D49" s="54"/>
      <c r="E49" s="24" t="s">
        <v>18</v>
      </c>
      <c r="F49" s="24" t="s">
        <v>14</v>
      </c>
      <c r="G49" s="24" t="s">
        <v>15</v>
      </c>
      <c r="H49" s="24" t="s">
        <v>16</v>
      </c>
      <c r="I49" s="24" t="s">
        <v>17</v>
      </c>
      <c r="AA49" s="1"/>
      <c r="AB49" s="1"/>
      <c r="AC49" s="1"/>
      <c r="AD49" s="1"/>
      <c r="AE49" s="1"/>
      <c r="AF49" s="1"/>
    </row>
    <row r="50" spans="2:32" ht="12.75" customHeight="1">
      <c r="B50" s="52"/>
      <c r="C50" s="53"/>
      <c r="D50" s="61"/>
      <c r="E50" s="54">
        <f>SUM(E52:E56)</f>
        <v>22</v>
      </c>
      <c r="F50" s="139"/>
      <c r="G50" s="139"/>
      <c r="H50" s="139"/>
      <c r="I50" s="24"/>
      <c r="AA50" s="1"/>
      <c r="AB50" s="1"/>
      <c r="AC50" s="1"/>
      <c r="AD50" s="1"/>
      <c r="AE50" s="1"/>
      <c r="AF50" s="1"/>
    </row>
    <row r="51" spans="2:32" ht="12.75" customHeight="1">
      <c r="B51" s="55"/>
      <c r="C51" s="52" t="s">
        <v>128</v>
      </c>
      <c r="D51" s="54"/>
      <c r="E51" s="24"/>
      <c r="F51" s="24"/>
      <c r="G51" s="24"/>
      <c r="H51" s="24"/>
      <c r="I51" s="24"/>
      <c r="AA51" s="1"/>
      <c r="AB51" s="1"/>
      <c r="AC51" s="1"/>
      <c r="AD51" s="1"/>
      <c r="AE51" s="1"/>
      <c r="AF51" s="1"/>
    </row>
    <row r="52" spans="2:32" ht="12.75" customHeight="1">
      <c r="B52" s="16" t="s">
        <v>47</v>
      </c>
      <c r="C52" s="16" t="s">
        <v>48</v>
      </c>
      <c r="D52" s="24"/>
      <c r="E52" s="24">
        <v>5</v>
      </c>
      <c r="F52" s="24">
        <v>2</v>
      </c>
      <c r="G52" s="24">
        <v>3</v>
      </c>
      <c r="H52" s="24">
        <v>0</v>
      </c>
      <c r="I52" s="24" t="s">
        <v>129</v>
      </c>
      <c r="AA52" s="1"/>
      <c r="AB52" s="1"/>
      <c r="AC52" s="1"/>
      <c r="AD52" s="1"/>
      <c r="AE52" s="1"/>
      <c r="AF52" s="1"/>
    </row>
    <row r="53" spans="2:32" ht="12.75" customHeight="1">
      <c r="B53" s="107" t="s">
        <v>50</v>
      </c>
      <c r="C53" s="16" t="s">
        <v>51</v>
      </c>
      <c r="D53" s="24"/>
      <c r="E53" s="24">
        <v>4</v>
      </c>
      <c r="F53" s="24">
        <v>2</v>
      </c>
      <c r="G53" s="24">
        <v>2</v>
      </c>
      <c r="H53" s="24">
        <v>0</v>
      </c>
      <c r="I53" s="24" t="s">
        <v>129</v>
      </c>
      <c r="AA53" s="1"/>
      <c r="AB53" s="1"/>
      <c r="AC53" s="1"/>
      <c r="AD53" s="1"/>
      <c r="AE53" s="1"/>
      <c r="AF53" s="1"/>
    </row>
    <row r="54" spans="2:32" ht="12.75" customHeight="1">
      <c r="B54" s="132" t="s">
        <v>130</v>
      </c>
      <c r="C54" s="16" t="s">
        <v>72</v>
      </c>
      <c r="D54" s="24"/>
      <c r="E54" s="24">
        <v>5</v>
      </c>
      <c r="F54" s="24">
        <v>2</v>
      </c>
      <c r="G54" s="24">
        <v>3</v>
      </c>
      <c r="H54" s="24">
        <v>0</v>
      </c>
      <c r="I54" s="24" t="s">
        <v>26</v>
      </c>
      <c r="AA54" s="1"/>
      <c r="AB54" s="1"/>
      <c r="AC54" s="1"/>
      <c r="AD54" s="1"/>
      <c r="AE54" s="1"/>
      <c r="AF54" s="1"/>
    </row>
    <row r="55" spans="2:32" ht="12.75" customHeight="1">
      <c r="B55" s="107" t="s">
        <v>87</v>
      </c>
      <c r="C55" s="16" t="s">
        <v>88</v>
      </c>
      <c r="D55" s="24"/>
      <c r="E55" s="24">
        <v>4</v>
      </c>
      <c r="F55" s="24">
        <v>1</v>
      </c>
      <c r="G55" s="24">
        <v>3</v>
      </c>
      <c r="H55" s="24">
        <v>0</v>
      </c>
      <c r="I55" s="24" t="s">
        <v>26</v>
      </c>
      <c r="AA55" s="1"/>
      <c r="AB55" s="1"/>
      <c r="AC55" s="1"/>
      <c r="AD55" s="1"/>
      <c r="AE55" s="1"/>
      <c r="AF55" s="1"/>
    </row>
    <row r="56" spans="2:32" ht="14.25" customHeight="1">
      <c r="B56" s="132" t="s">
        <v>68</v>
      </c>
      <c r="C56" s="16" t="s">
        <v>69</v>
      </c>
      <c r="D56" s="24"/>
      <c r="E56" s="24">
        <v>4</v>
      </c>
      <c r="F56" s="24">
        <v>1</v>
      </c>
      <c r="G56" s="24">
        <v>2</v>
      </c>
      <c r="H56" s="24">
        <v>0</v>
      </c>
      <c r="I56" s="24" t="s">
        <v>26</v>
      </c>
      <c r="AA56" s="1"/>
      <c r="AB56" s="1"/>
      <c r="AC56" s="1"/>
      <c r="AD56" s="1"/>
      <c r="AE56" s="1"/>
      <c r="AF56" s="1"/>
    </row>
    <row r="57" spans="2:32">
      <c r="J57" s="72"/>
      <c r="K57" s="72"/>
    </row>
    <row r="58" spans="2:32">
      <c r="J58" s="72"/>
      <c r="K58" s="72"/>
    </row>
    <row r="59" spans="2:32">
      <c r="J59" s="72"/>
      <c r="K59" s="72"/>
    </row>
    <row r="60" spans="2:32">
      <c r="J60" s="72"/>
      <c r="K60" s="72"/>
    </row>
    <row r="61" spans="2:32">
      <c r="J61" s="72"/>
      <c r="K61" s="72"/>
    </row>
    <row r="62" spans="2:32">
      <c r="J62" s="72"/>
      <c r="K62" s="72"/>
    </row>
    <row r="63" spans="2:32">
      <c r="J63" s="72"/>
      <c r="K63" s="72"/>
    </row>
    <row r="64" spans="2:32">
      <c r="J64" s="72"/>
      <c r="K64" s="72"/>
    </row>
    <row r="65" spans="2:11">
      <c r="J65" s="72"/>
      <c r="K65" s="72"/>
    </row>
    <row r="66" spans="2:11">
      <c r="B66" s="57"/>
      <c r="C66" s="57"/>
      <c r="D66" s="58"/>
      <c r="E66" s="58"/>
      <c r="F66" s="58"/>
      <c r="G66" s="58"/>
      <c r="H66" s="58"/>
      <c r="I66" s="58"/>
      <c r="J66" s="72"/>
      <c r="K66" s="72"/>
    </row>
    <row r="67" spans="2:11">
      <c r="B67" s="56"/>
      <c r="C67" s="56"/>
      <c r="D67" s="58"/>
      <c r="E67" s="58"/>
      <c r="F67" s="58"/>
      <c r="G67" s="72"/>
      <c r="H67" s="72"/>
      <c r="I67" s="72"/>
      <c r="J67" s="72"/>
      <c r="K67" s="72"/>
    </row>
    <row r="68" spans="2:11">
      <c r="B68" s="56"/>
      <c r="C68" s="56"/>
      <c r="D68" s="58"/>
      <c r="E68" s="58"/>
      <c r="F68" s="58"/>
      <c r="G68" s="72"/>
      <c r="H68" s="72"/>
      <c r="I68" s="72"/>
      <c r="J68" s="72"/>
      <c r="K68" s="72"/>
    </row>
    <row r="69" spans="2:11">
      <c r="B69" s="56"/>
      <c r="C69" s="56"/>
      <c r="D69" s="58"/>
      <c r="E69" s="58"/>
      <c r="F69" s="58"/>
      <c r="G69" s="72"/>
      <c r="H69" s="72"/>
      <c r="I69" s="72"/>
      <c r="J69" s="72"/>
      <c r="K69" s="72"/>
    </row>
    <row r="70" spans="2:11">
      <c r="J70" s="72"/>
      <c r="K70" s="72"/>
    </row>
  </sheetData>
  <sheetProtection selectLockedCells="1" selectUnlockedCells="1"/>
  <autoFilter ref="G6:Z46" xr:uid="{00000000-0009-0000-0000-000000000000}">
    <filterColumn colId="0" showButton="0"/>
    <filterColumn colId="1" showButton="0"/>
    <filterColumn colId="2" showButton="0"/>
    <filterColumn colId="3" showButton="0"/>
    <filterColumn colId="5" showButton="0"/>
    <filterColumn colId="6" showButton="0"/>
    <filterColumn colId="7" showButton="0"/>
    <filterColumn colId="8" showButton="0"/>
    <filterColumn colId="10" showButton="0"/>
    <filterColumn colId="11" showButton="0"/>
    <filterColumn colId="12" showButton="0"/>
    <filterColumn colId="13" showButton="0"/>
    <filterColumn colId="15" showButton="0"/>
    <filterColumn colId="16" showButton="0"/>
    <filterColumn colId="17" showButton="0"/>
    <filterColumn colId="18" showButton="0"/>
  </autoFilter>
  <mergeCells count="24">
    <mergeCell ref="A1:AF1"/>
    <mergeCell ref="A2:AF2"/>
    <mergeCell ref="A3:AF3"/>
    <mergeCell ref="A4:AF4"/>
    <mergeCell ref="A5:A7"/>
    <mergeCell ref="B5:B7"/>
    <mergeCell ref="E5:F5"/>
    <mergeCell ref="G5:Z5"/>
    <mergeCell ref="AA5:AA7"/>
    <mergeCell ref="AB5:AB6"/>
    <mergeCell ref="AC5:AC7"/>
    <mergeCell ref="AD5:AD6"/>
    <mergeCell ref="AE5:AF7"/>
    <mergeCell ref="E6:E7"/>
    <mergeCell ref="F6:F7"/>
    <mergeCell ref="G6:K6"/>
    <mergeCell ref="F50:H50"/>
    <mergeCell ref="L6:P6"/>
    <mergeCell ref="Q6:U6"/>
    <mergeCell ref="V6:Z6"/>
    <mergeCell ref="B8:C8"/>
    <mergeCell ref="B15:C15"/>
    <mergeCell ref="C5:C7"/>
    <mergeCell ref="D5:D7"/>
  </mergeCells>
  <printOptions horizontalCentered="1" verticalCentered="1"/>
  <pageMargins left="0.19685039370078741" right="0.19685039370078741" top="0.59055118110236227" bottom="0.98425196850393704" header="0.19685039370078741" footer="0.19685039370078741"/>
  <pageSetup paperSize="8" firstPageNumber="0" orientation="landscape" r:id="rId1"/>
  <headerFooter alignWithMargins="0">
    <oddHeader>&amp;LÓbudai University
Keleti Károly Faculty of Business and Management&amp;RFrom: 2023/24. semester</oddHeader>
    <oddFooter>&amp;LBudapest, &amp;D&amp;CBusiness development MSc
Full Time
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001819C1-0219-41BC-B6D8-28AA03021DA4}"/>
</file>

<file path=customXml/itemProps2.xml><?xml version="1.0" encoding="utf-8"?>
<ds:datastoreItem xmlns:ds="http://schemas.openxmlformats.org/officeDocument/2006/customXml" ds:itemID="{0B212C1A-3637-4E9C-B159-E1BDFC21F4E7}"/>
</file>

<file path=customXml/itemProps3.xml><?xml version="1.0" encoding="utf-8"?>
<ds:datastoreItem xmlns:ds="http://schemas.openxmlformats.org/officeDocument/2006/customXml" ds:itemID="{C7B059CC-7E91-44C0-85C2-B37ECBF2A3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2019-08-02T07:32:07Z</dcterms:created>
  <dcterms:modified xsi:type="dcterms:W3CDTF">2024-04-30T08:16:50Z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