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mm-spec-mintatantervek\"/>
    </mc:Choice>
  </mc:AlternateContent>
  <xr:revisionPtr revIDLastSave="0" documentId="13_ncr:1_{213D5D91-7AC7-4FC6-8B5A-3E83025348F4}" xr6:coauthVersionLast="47" xr6:coauthVersionMax="47" xr10:uidLastSave="{00000000-0000-0000-0000-000000000000}"/>
  <bookViews>
    <workbookView xWindow="825" yWindow="1920" windowWidth="26520" windowHeight="13215" xr2:uid="{00000000-000D-0000-FFFF-FFFF00000000}"/>
  </bookViews>
  <sheets>
    <sheet name="Levelező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14" i="3" l="1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G54" i="3" s="1"/>
  <c r="F56" i="3"/>
  <c r="E56" i="3"/>
  <c r="G55" i="3"/>
  <c r="F55" i="3"/>
  <c r="E55" i="3"/>
  <c r="E54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F54" i="3"/>
  <c r="D109" i="3" l="1"/>
  <c r="G53" i="3" l="1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G97" i="3" l="1"/>
  <c r="D124" i="3" l="1"/>
  <c r="D119" i="3"/>
  <c r="D108" i="3"/>
  <c r="D104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85" i="3"/>
  <c r="F85" i="3"/>
  <c r="E85" i="3"/>
  <c r="G84" i="3"/>
  <c r="F84" i="3"/>
  <c r="E84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2" i="3"/>
  <c r="F82" i="3"/>
  <c r="E82" i="3"/>
  <c r="G81" i="3"/>
  <c r="F81" i="3"/>
  <c r="E81" i="3"/>
  <c r="G80" i="3"/>
  <c r="F80" i="3"/>
  <c r="E80" i="3"/>
  <c r="G79" i="3"/>
  <c r="F79" i="3"/>
  <c r="E79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P45" i="3" s="1"/>
  <c r="AO62" i="3"/>
  <c r="AO45" i="3" s="1"/>
  <c r="AN62" i="3"/>
  <c r="AN45" i="3" s="1"/>
  <c r="AM62" i="3"/>
  <c r="AM45" i="3" s="1"/>
  <c r="AL62" i="3"/>
  <c r="AL45" i="3" s="1"/>
  <c r="AK62" i="3"/>
  <c r="AK45" i="3" s="1"/>
  <c r="AJ62" i="3"/>
  <c r="AJ45" i="3" s="1"/>
  <c r="AI62" i="3"/>
  <c r="AI45" i="3" s="1"/>
  <c r="AH62" i="3"/>
  <c r="AH45" i="3" s="1"/>
  <c r="AG62" i="3"/>
  <c r="AG45" i="3" s="1"/>
  <c r="AF62" i="3"/>
  <c r="AF45" i="3" s="1"/>
  <c r="AE62" i="3"/>
  <c r="AE45" i="3" s="1"/>
  <c r="AD62" i="3"/>
  <c r="AD45" i="3" s="1"/>
  <c r="AC62" i="3"/>
  <c r="AC45" i="3" s="1"/>
  <c r="AB62" i="3"/>
  <c r="AA62" i="3"/>
  <c r="AA45" i="3" s="1"/>
  <c r="Z62" i="3"/>
  <c r="Z45" i="3" s="1"/>
  <c r="Y62" i="3"/>
  <c r="Y45" i="3" s="1"/>
  <c r="X62" i="3"/>
  <c r="X45" i="3" s="1"/>
  <c r="W62" i="3"/>
  <c r="W45" i="3" s="1"/>
  <c r="V62" i="3"/>
  <c r="V45" i="3" s="1"/>
  <c r="U62" i="3"/>
  <c r="U45" i="3" s="1"/>
  <c r="T62" i="3"/>
  <c r="T45" i="3" s="1"/>
  <c r="S62" i="3"/>
  <c r="S45" i="3" s="1"/>
  <c r="R62" i="3"/>
  <c r="R45" i="3" s="1"/>
  <c r="Q62" i="3"/>
  <c r="Q45" i="3" s="1"/>
  <c r="P62" i="3"/>
  <c r="P45" i="3" s="1"/>
  <c r="O62" i="3"/>
  <c r="O45" i="3" s="1"/>
  <c r="N62" i="3"/>
  <c r="N45" i="3" s="1"/>
  <c r="M62" i="3"/>
  <c r="M45" i="3" s="1"/>
  <c r="L62" i="3"/>
  <c r="L45" i="3" s="1"/>
  <c r="K62" i="3"/>
  <c r="K45" i="3" s="1"/>
  <c r="J62" i="3"/>
  <c r="J45" i="3" s="1"/>
  <c r="I62" i="3"/>
  <c r="I45" i="3" s="1"/>
  <c r="H62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B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96" i="3" l="1"/>
  <c r="D103" i="3"/>
  <c r="G78" i="3"/>
  <c r="G83" i="3"/>
  <c r="G62" i="3"/>
  <c r="G45" i="3" s="1"/>
  <c r="G7" i="3"/>
  <c r="P93" i="3"/>
  <c r="U96" i="3"/>
  <c r="AJ93" i="3"/>
  <c r="E78" i="3"/>
  <c r="Z91" i="3"/>
  <c r="V91" i="3"/>
  <c r="AP91" i="3"/>
  <c r="U91" i="3"/>
  <c r="AO91" i="3"/>
  <c r="Z93" i="3"/>
  <c r="P91" i="3"/>
  <c r="K94" i="3"/>
  <c r="AE94" i="3"/>
  <c r="G17" i="3"/>
  <c r="G46" i="3"/>
  <c r="AN91" i="3"/>
  <c r="G70" i="3"/>
  <c r="K91" i="3"/>
  <c r="AA91" i="3"/>
  <c r="AE91" i="3"/>
  <c r="E83" i="3"/>
  <c r="AD91" i="3"/>
  <c r="Q91" i="3"/>
  <c r="AK91" i="3"/>
  <c r="AF91" i="3"/>
  <c r="P95" i="3"/>
  <c r="AJ95" i="3"/>
  <c r="Z95" i="3"/>
  <c r="G24" i="3"/>
  <c r="L91" i="3"/>
  <c r="T91" i="3"/>
  <c r="AB91" i="3"/>
  <c r="AJ91" i="3"/>
  <c r="F78" i="3"/>
  <c r="E70" i="3"/>
  <c r="F70" i="3"/>
  <c r="F62" i="3"/>
  <c r="F45" i="3" s="1"/>
  <c r="E62" i="3"/>
  <c r="E45" i="3" s="1"/>
  <c r="F46" i="3"/>
  <c r="E46" i="3"/>
  <c r="AM91" i="3"/>
  <c r="AI91" i="3"/>
  <c r="Y91" i="3"/>
  <c r="F24" i="3"/>
  <c r="O91" i="3"/>
  <c r="AC91" i="3"/>
  <c r="AH91" i="3"/>
  <c r="AG91" i="3"/>
  <c r="E24" i="3"/>
  <c r="AL91" i="3"/>
  <c r="W91" i="3"/>
  <c r="F17" i="3"/>
  <c r="E17" i="3"/>
  <c r="S91" i="3"/>
  <c r="R91" i="3"/>
  <c r="X91" i="3"/>
  <c r="J91" i="3"/>
  <c r="N91" i="3"/>
  <c r="M91" i="3"/>
  <c r="E7" i="3"/>
  <c r="I91" i="3"/>
  <c r="F7" i="3"/>
  <c r="H91" i="3"/>
  <c r="F83" i="3"/>
  <c r="K93" i="3"/>
  <c r="AE93" i="3"/>
  <c r="P94" i="3"/>
  <c r="AJ94" i="3"/>
  <c r="U95" i="3"/>
  <c r="AO95" i="3"/>
  <c r="Z96" i="3"/>
  <c r="AE96" i="3"/>
  <c r="U94" i="3"/>
  <c r="AO94" i="3"/>
  <c r="K96" i="3"/>
  <c r="U93" i="3"/>
  <c r="AO93" i="3"/>
  <c r="Z94" i="3"/>
  <c r="K95" i="3"/>
  <c r="AE95" i="3"/>
  <c r="P96" i="3"/>
  <c r="AJ96" i="3"/>
  <c r="G91" i="3" l="1"/>
  <c r="AB92" i="3"/>
  <c r="AL92" i="3"/>
  <c r="AG92" i="3"/>
  <c r="W92" i="3"/>
  <c r="H92" i="3"/>
  <c r="E91" i="3"/>
  <c r="R92" i="3"/>
  <c r="F91" i="3"/>
  <c r="M92" i="3"/>
  <c r="F97" i="3" l="1"/>
  <c r="E92" i="3"/>
  <c r="E97" i="3"/>
</calcChain>
</file>

<file path=xl/sharedStrings.xml><?xml version="1.0" encoding="utf-8"?>
<sst xmlns="http://schemas.openxmlformats.org/spreadsheetml/2006/main" count="458" uniqueCount="242">
  <si>
    <t>Sorszám</t>
  </si>
  <si>
    <t>Tantárgy</t>
  </si>
  <si>
    <t>Blended</t>
  </si>
  <si>
    <t>Hetente összesen</t>
  </si>
  <si>
    <t>Félévek</t>
  </si>
  <si>
    <t>Előkövetelmény</t>
  </si>
  <si>
    <t>EA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</si>
  <si>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</si>
  <si>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</si>
  <si>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</si>
  <si>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</si>
  <si>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</si>
  <si>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</si>
  <si>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</si>
  <si>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</si>
  <si>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</si>
  <si>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</si>
  <si>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GY+L</t>
  </si>
  <si>
    <t>KR</t>
  </si>
  <si>
    <t>L</t>
  </si>
  <si>
    <t>K</t>
  </si>
  <si>
    <t>Természettudományi ismeretek (Kredit: 40-50)</t>
  </si>
  <si>
    <t>Matematika I</t>
  </si>
  <si>
    <t>v</t>
  </si>
  <si>
    <t>Matematika II</t>
  </si>
  <si>
    <t>é</t>
  </si>
  <si>
    <t>Természettudományok alapjai</t>
  </si>
  <si>
    <t>Informatika és programozási alapimeretek</t>
  </si>
  <si>
    <t>a</t>
  </si>
  <si>
    <t>Mechanika</t>
  </si>
  <si>
    <t>h</t>
  </si>
  <si>
    <t>Fizika</t>
  </si>
  <si>
    <t>Elektrotechnika</t>
  </si>
  <si>
    <t>8.</t>
  </si>
  <si>
    <t>Statisztika I</t>
  </si>
  <si>
    <t>9.</t>
  </si>
  <si>
    <t>Statisztika II</t>
  </si>
  <si>
    <t>Gazdasági és humán ismeretek (Kredit: 14-30)</t>
  </si>
  <si>
    <t>10.</t>
  </si>
  <si>
    <t>Tanulásmódszertani és kreatív megoldások tréning</t>
  </si>
  <si>
    <t>11.</t>
  </si>
  <si>
    <t>Hallgatói tutorálás</t>
  </si>
  <si>
    <t>12.</t>
  </si>
  <si>
    <t>Vállalkozásgazdaságtan</t>
  </si>
  <si>
    <t>13.</t>
  </si>
  <si>
    <t>Közgazdaságtani alapismeretek</t>
  </si>
  <si>
    <t>14.</t>
  </si>
  <si>
    <t>HR menedzsment és vezetési technikák</t>
  </si>
  <si>
    <t>Menedzsment alapjai</t>
  </si>
  <si>
    <t>15.</t>
  </si>
  <si>
    <t>Számvitel alapjai</t>
  </si>
  <si>
    <t>Műszaki menedzser szakmai ismeretek (Kredit: 70-105)</t>
  </si>
  <si>
    <t>16.</t>
  </si>
  <si>
    <t>Államigazgatási és gazdasági jogi ismeretek</t>
  </si>
  <si>
    <t>17.</t>
  </si>
  <si>
    <t>Tutori rendszer kiépítése és korszerű tanulástechnikai alapkompetenciák a mérnökké válás során</t>
  </si>
  <si>
    <t>18.</t>
  </si>
  <si>
    <t>19.</t>
  </si>
  <si>
    <t>Vezetői számvitel és controlling</t>
  </si>
  <si>
    <t>Számvitel alapjai, Statisztika II</t>
  </si>
  <si>
    <t>20.</t>
  </si>
  <si>
    <t>Innovációmenedzsment és technológiai transzfer</t>
  </si>
  <si>
    <t>21.</t>
  </si>
  <si>
    <t>Minőségmenedzsment</t>
  </si>
  <si>
    <t>22.</t>
  </si>
  <si>
    <t>Műszaki ábrázolás</t>
  </si>
  <si>
    <t>23.</t>
  </si>
  <si>
    <t>Vállalkozások pénzügyei</t>
  </si>
  <si>
    <t>24.</t>
  </si>
  <si>
    <t>Marketing alapjai</t>
  </si>
  <si>
    <t>25.</t>
  </si>
  <si>
    <t>Projektmenedzsment</t>
  </si>
  <si>
    <t>26.</t>
  </si>
  <si>
    <t>Döntéstámogató rendszerek</t>
  </si>
  <si>
    <t>27.</t>
  </si>
  <si>
    <t>Lean menedzsment</t>
  </si>
  <si>
    <t>28.</t>
  </si>
  <si>
    <t>Logisztika</t>
  </si>
  <si>
    <t>29.</t>
  </si>
  <si>
    <t>Általános mérnöki ismeretek</t>
  </si>
  <si>
    <t>30.</t>
  </si>
  <si>
    <t>Startup projektek gazdasági támogatása</t>
  </si>
  <si>
    <t>31.</t>
  </si>
  <si>
    <t>Üzleti informatikai alkalmazások</t>
  </si>
  <si>
    <t>32.</t>
  </si>
  <si>
    <t>Gyártástechnológia alapjai</t>
  </si>
  <si>
    <t>33.</t>
  </si>
  <si>
    <t>Kémia és anyagismeret</t>
  </si>
  <si>
    <t>34.</t>
  </si>
  <si>
    <t>Méréstechnika</t>
  </si>
  <si>
    <t>Elektrotehnika</t>
  </si>
  <si>
    <t>35.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</si>
  <si>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</si>
  <si>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</si>
  <si>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</si>
  <si>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</si>
  <si>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</si>
  <si>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</si>
  <si>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</si>
  <si>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Vezetői készségfejlesztő tréning</t>
  </si>
  <si>
    <t>40.</t>
  </si>
  <si>
    <t>41.</t>
  </si>
  <si>
    <t>Projektmunka</t>
  </si>
  <si>
    <t>42.</t>
  </si>
  <si>
    <t>Szakdolgozat</t>
  </si>
  <si>
    <t>43.</t>
  </si>
  <si>
    <t>Számítógépes folyamatmenedzsment</t>
  </si>
  <si>
    <t>44.</t>
  </si>
  <si>
    <t>Integrált vállalatirányítási rendszerek</t>
  </si>
  <si>
    <t>45.</t>
  </si>
  <si>
    <t>Vállalati és üzleti hálózatmenedzsment</t>
  </si>
  <si>
    <t>46.</t>
  </si>
  <si>
    <t>Menedzsment információs rendszerek</t>
  </si>
  <si>
    <t>47.</t>
  </si>
  <si>
    <t>48.</t>
  </si>
  <si>
    <t>49.</t>
  </si>
  <si>
    <t>50.</t>
  </si>
  <si>
    <t>Minőségirányítási rendszerek</t>
  </si>
  <si>
    <t>51.</t>
  </si>
  <si>
    <t>52.</t>
  </si>
  <si>
    <t>Termelési logisztika</t>
  </si>
  <si>
    <t>53.</t>
  </si>
  <si>
    <t>Gyártás és szolgáltatások minőségfejlesztése</t>
  </si>
  <si>
    <t>54.</t>
  </si>
  <si>
    <t>55.</t>
  </si>
  <si>
    <t>56.</t>
  </si>
  <si>
    <t>Szabadon választható tárgyak (Kredit: 10- )</t>
  </si>
  <si>
    <t>57.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</si>
  <si>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</si>
  <si>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</si>
  <si>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</si>
  <si>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</si>
  <si>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</si>
  <si>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</si>
  <si>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</si>
  <si>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</si>
  <si>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</si>
  <si>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</si>
  <si>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</si>
  <si>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</si>
  <si>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</si>
  <si>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</si>
  <si>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</si>
  <si>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</si>
  <si>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</si>
  <si>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</si>
  <si>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</si>
  <si>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</si>
  <si>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</si>
  <si>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</si>
  <si>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</si>
  <si>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</si>
  <si>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</si>
  <si>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</si>
  <si>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</si>
  <si>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</si>
  <si>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</si>
  <si>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</si>
  <si>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</si>
  <si>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</si>
  <si>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</si>
  <si>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</si>
  <si>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Levelező tagozat</t>
  </si>
  <si>
    <t>GMV__1MBLF</t>
  </si>
  <si>
    <t>GKN__1MBLF</t>
  </si>
  <si>
    <t>K%XMA1MBLF</t>
  </si>
  <si>
    <t>K%XMA2MBLF</t>
  </si>
  <si>
    <t>GMXTT1MBLF</t>
  </si>
  <si>
    <t>GVXIA1MBLF</t>
  </si>
  <si>
    <t>B%ME2MBLF</t>
  </si>
  <si>
    <t>K%XFI2MBLF</t>
  </si>
  <si>
    <t>K%XEL1MBLF</t>
  </si>
  <si>
    <t>GMXST1MBLF</t>
  </si>
  <si>
    <t>GMXST2MBLF</t>
  </si>
  <si>
    <t>GUXTM1MBLF</t>
  </si>
  <si>
    <t>GUXHT1MBLF</t>
  </si>
  <si>
    <t>GVXVG1MBLF</t>
  </si>
  <si>
    <t>GKXKG2MBLF</t>
  </si>
  <si>
    <t>GMXHR1MBLF</t>
  </si>
  <si>
    <t>GMXSA2MBLF</t>
  </si>
  <si>
    <t>GKXJI1MBLF</t>
  </si>
  <si>
    <t>GUXTR2MBLF</t>
  </si>
  <si>
    <t>GMXMD1MBLF</t>
  </si>
  <si>
    <t>GVXVS2MBLF</t>
  </si>
  <si>
    <t>GUXIM1MBLF</t>
  </si>
  <si>
    <t>GMXMM2MBLF</t>
  </si>
  <si>
    <t>R%XMU1MBLF</t>
  </si>
  <si>
    <t>GKXVP2MBLF</t>
  </si>
  <si>
    <t>GUXMA1MBLF</t>
  </si>
  <si>
    <t>GKXPM1MBLF</t>
  </si>
  <si>
    <t>GMXDR2MBLF</t>
  </si>
  <si>
    <t>GMXLM1MBLF</t>
  </si>
  <si>
    <t>GMXLO1MBLF</t>
  </si>
  <si>
    <t>B%XIM2MBLF</t>
  </si>
  <si>
    <t>GKXSU1MBLF</t>
  </si>
  <si>
    <t>GMXUI2MBLF</t>
  </si>
  <si>
    <t>B%XGY2MBLF</t>
  </si>
  <si>
    <t>B%XKA2MBLF</t>
  </si>
  <si>
    <t>K%XMT2MBLF</t>
  </si>
  <si>
    <t>GMXVK1MBLF</t>
  </si>
  <si>
    <t>GMXPM2MBLF</t>
  </si>
  <si>
    <t>GMDSD1MBLF</t>
  </si>
  <si>
    <t>GMXSF2MBLF</t>
  </si>
  <si>
    <t>GMXIV2MBLF</t>
  </si>
  <si>
    <t>GMXVU2MBLF</t>
  </si>
  <si>
    <t>GMXIR1MBLF</t>
  </si>
  <si>
    <t>A%XMR2MBLF</t>
  </si>
  <si>
    <t>A%XEM2MBLF</t>
  </si>
  <si>
    <t>A%XTL2MBLF</t>
  </si>
  <si>
    <t>A%XMF1MBLF</t>
  </si>
  <si>
    <t>A%XVK1MBLF</t>
  </si>
  <si>
    <t>A%PPM2MBLF</t>
  </si>
  <si>
    <t>A%DSD1MBLF</t>
  </si>
  <si>
    <t>GDIPAT1BLF</t>
  </si>
  <si>
    <t>Műszaki menedzser alapképzés</t>
  </si>
  <si>
    <t>blended</t>
  </si>
  <si>
    <t>e-learning</t>
  </si>
  <si>
    <t>GKEPP2MBLF</t>
  </si>
  <si>
    <t>Projekt, program és portfólió menedzsment</t>
  </si>
  <si>
    <t>GKEPF2MBLF</t>
  </si>
  <si>
    <t>Projektfinanszírozás és projektkontrolling</t>
  </si>
  <si>
    <t>GIEAV2MBLF</t>
  </si>
  <si>
    <t>Agilitás és változásmenedzsment</t>
  </si>
  <si>
    <t>GMEFM2MBLF</t>
  </si>
  <si>
    <t>Folyamatmenedzsment és minőségbiztosítás</t>
  </si>
  <si>
    <t>GMXMT2MBLF</t>
  </si>
  <si>
    <t>Szakmai menedzsment tréning</t>
  </si>
  <si>
    <t>V1 - Projektmenedzser specializáció</t>
  </si>
  <si>
    <t>II.1. - Projektmenedzser</t>
  </si>
  <si>
    <t>V3 - Vállalatirányítás (csak Budapest)</t>
  </si>
  <si>
    <t>V4 - Logisztika- és minőségmenedzsment (csak Székesfehérvár)</t>
  </si>
  <si>
    <t>GMXSS2MBLF</t>
  </si>
  <si>
    <t>Six sigma</t>
  </si>
  <si>
    <t>GMXFM2MBLF</t>
  </si>
  <si>
    <t>FMEA</t>
  </si>
  <si>
    <t>GMXELT2MBLF</t>
  </si>
  <si>
    <t>GMXMR1MBLF</t>
  </si>
  <si>
    <t>Minőségirányítási rendszerek kialakítása és működtetése</t>
  </si>
  <si>
    <t>V2 - Folyamatmenedzsment (csak Budapest)</t>
  </si>
  <si>
    <t>II.2. - Folyamatmenedzsment (csak Budapest)</t>
  </si>
  <si>
    <t>II.3. - Vállalatirányítás (csak Budapest)</t>
  </si>
  <si>
    <t>II.4. - Logisztika- és minőségmenedzsment (csak Székesfehérvár)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</si>
</sst>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8" fillId="0" borderId="56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7" fillId="6" borderId="8" xfId="0" applyFont="1" applyFill="1" applyBorder="1"/>
    <xf numFmtId="0" fontId="1" fillId="6" borderId="8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6" borderId="31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tabSelected="1" topLeftCell="A40" zoomScale="90" zoomScaleNormal="90" workbookViewId="0">
      <selection activeCell="M114" sqref="M114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25" t="s">
        <v>214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</row>
    <row r="2" spans="1:46" ht="15.75" x14ac:dyDescent="0.25">
      <c r="B2" s="126" t="s">
        <v>162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27" t="s">
        <v>0</v>
      </c>
      <c r="B4" s="130" t="s">
        <v>1</v>
      </c>
      <c r="C4" s="130"/>
      <c r="D4" s="131" t="s">
        <v>2</v>
      </c>
      <c r="E4" s="134" t="s">
        <v>3</v>
      </c>
      <c r="F4" s="135"/>
      <c r="G4" s="136"/>
      <c r="H4" s="140" t="s">
        <v>4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2"/>
      <c r="AQ4" s="143" t="s">
        <v>5</v>
      </c>
      <c r="AS4" s="2"/>
      <c r="AT4" s="2"/>
    </row>
    <row r="5" spans="1:46" ht="15.75" customHeight="1" thickBot="1" x14ac:dyDescent="0.3">
      <c r="A5" s="128"/>
      <c r="B5" s="130" t="s">
        <v>7</v>
      </c>
      <c r="C5" s="130" t="s">
        <v>8</v>
      </c>
      <c r="D5" s="132"/>
      <c r="E5" s="137"/>
      <c r="F5" s="138"/>
      <c r="G5" s="139"/>
      <c r="H5" s="130" t="s">
        <v>9</v>
      </c>
      <c r="I5" s="130"/>
      <c r="J5" s="130"/>
      <c r="K5" s="130"/>
      <c r="L5" s="130"/>
      <c r="M5" s="130" t="s">
        <v>10</v>
      </c>
      <c r="N5" s="130"/>
      <c r="O5" s="130"/>
      <c r="P5" s="130"/>
      <c r="Q5" s="130"/>
      <c r="R5" s="130" t="s">
        <v>11</v>
      </c>
      <c r="S5" s="130"/>
      <c r="T5" s="130"/>
      <c r="U5" s="130"/>
      <c r="V5" s="130"/>
      <c r="W5" s="130" t="s">
        <v>12</v>
      </c>
      <c r="X5" s="130"/>
      <c r="Y5" s="130"/>
      <c r="Z5" s="130"/>
      <c r="AA5" s="130"/>
      <c r="AB5" s="130" t="s">
        <v>13</v>
      </c>
      <c r="AC5" s="130"/>
      <c r="AD5" s="130"/>
      <c r="AE5" s="130"/>
      <c r="AF5" s="130"/>
      <c r="AG5" s="130" t="s">
        <v>14</v>
      </c>
      <c r="AH5" s="130"/>
      <c r="AI5" s="130"/>
      <c r="AJ5" s="130"/>
      <c r="AK5" s="130"/>
      <c r="AL5" s="130" t="s">
        <v>15</v>
      </c>
      <c r="AM5" s="130"/>
      <c r="AN5" s="130"/>
      <c r="AO5" s="130"/>
      <c r="AP5" s="130"/>
      <c r="AQ5" s="144"/>
      <c r="AS5" s="2"/>
      <c r="AT5" s="2"/>
    </row>
    <row r="6" spans="1:46" ht="24" customHeight="1" thickBot="1" x14ac:dyDescent="0.3">
      <c r="A6" s="129"/>
      <c r="B6" s="130"/>
      <c r="C6" s="130"/>
      <c r="D6" s="133"/>
      <c r="E6" s="39" t="s">
        <v>6</v>
      </c>
      <c r="F6" s="40" t="s">
        <v>17</v>
      </c>
      <c r="G6" s="13" t="s">
        <v>18</v>
      </c>
      <c r="H6" s="20" t="s">
        <v>6</v>
      </c>
      <c r="I6" s="21" t="s">
        <v>16</v>
      </c>
      <c r="J6" s="21" t="s">
        <v>19</v>
      </c>
      <c r="K6" s="21" t="s">
        <v>20</v>
      </c>
      <c r="L6" s="22" t="s">
        <v>18</v>
      </c>
      <c r="M6" s="20" t="s">
        <v>6</v>
      </c>
      <c r="N6" s="21" t="s">
        <v>16</v>
      </c>
      <c r="O6" s="21" t="s">
        <v>19</v>
      </c>
      <c r="P6" s="21" t="s">
        <v>20</v>
      </c>
      <c r="Q6" s="22" t="s">
        <v>18</v>
      </c>
      <c r="R6" s="20" t="s">
        <v>6</v>
      </c>
      <c r="S6" s="21" t="s">
        <v>16</v>
      </c>
      <c r="T6" s="21" t="s">
        <v>19</v>
      </c>
      <c r="U6" s="21" t="s">
        <v>20</v>
      </c>
      <c r="V6" s="22" t="s">
        <v>18</v>
      </c>
      <c r="W6" s="20" t="s">
        <v>6</v>
      </c>
      <c r="X6" s="21" t="s">
        <v>16</v>
      </c>
      <c r="Y6" s="21" t="s">
        <v>19</v>
      </c>
      <c r="Z6" s="21" t="s">
        <v>20</v>
      </c>
      <c r="AA6" s="22" t="s">
        <v>18</v>
      </c>
      <c r="AB6" s="20" t="s">
        <v>6</v>
      </c>
      <c r="AC6" s="21" t="s">
        <v>16</v>
      </c>
      <c r="AD6" s="21" t="s">
        <v>19</v>
      </c>
      <c r="AE6" s="21" t="s">
        <v>20</v>
      </c>
      <c r="AF6" s="22" t="s">
        <v>18</v>
      </c>
      <c r="AG6" s="20" t="s">
        <v>6</v>
      </c>
      <c r="AH6" s="21" t="s">
        <v>16</v>
      </c>
      <c r="AI6" s="21" t="s">
        <v>19</v>
      </c>
      <c r="AJ6" s="21" t="s">
        <v>20</v>
      </c>
      <c r="AK6" s="22" t="s">
        <v>18</v>
      </c>
      <c r="AL6" s="20" t="s">
        <v>6</v>
      </c>
      <c r="AM6" s="21" t="s">
        <v>16</v>
      </c>
      <c r="AN6" s="21" t="s">
        <v>19</v>
      </c>
      <c r="AO6" s="21" t="s">
        <v>20</v>
      </c>
      <c r="AP6" s="22" t="s">
        <v>18</v>
      </c>
      <c r="AQ6" s="145"/>
      <c r="AS6" s="2"/>
      <c r="AT6" s="2"/>
    </row>
    <row r="7" spans="1:46" ht="15" customHeight="1" thickBot="1" x14ac:dyDescent="0.3">
      <c r="A7" s="146" t="s">
        <v>21</v>
      </c>
      <c r="B7" s="147"/>
      <c r="C7" s="148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2">
      <c r="A8" s="48" t="s">
        <v>9</v>
      </c>
      <c r="B8" s="104" t="s">
        <v>165</v>
      </c>
      <c r="C8" s="34" t="s">
        <v>22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23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49" t="s">
        <v>10</v>
      </c>
      <c r="B9" s="104" t="s">
        <v>166</v>
      </c>
      <c r="C9" s="7" t="s">
        <v>24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23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22</v>
      </c>
      <c r="AS9" s="2"/>
      <c r="AT9" s="2"/>
    </row>
    <row r="10" spans="1:46" ht="15" customHeight="1" x14ac:dyDescent="0.2">
      <c r="A10" s="49" t="s">
        <v>11</v>
      </c>
      <c r="B10" s="104" t="s">
        <v>167</v>
      </c>
      <c r="C10" s="7" t="s">
        <v>26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25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49" t="s">
        <v>12</v>
      </c>
      <c r="B11" s="104" t="s">
        <v>168</v>
      </c>
      <c r="C11" s="7" t="s">
        <v>27</v>
      </c>
      <c r="D11" s="43" t="s">
        <v>215</v>
      </c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25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49" t="s">
        <v>13</v>
      </c>
      <c r="B12" s="104" t="s">
        <v>169</v>
      </c>
      <c r="C12" s="7" t="s">
        <v>29</v>
      </c>
      <c r="D12" s="43" t="s">
        <v>215</v>
      </c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23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49" t="s">
        <v>14</v>
      </c>
      <c r="B13" s="104" t="s">
        <v>170</v>
      </c>
      <c r="C13" s="7" t="s">
        <v>31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23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22</v>
      </c>
    </row>
    <row r="14" spans="1:46" ht="15" customHeight="1" x14ac:dyDescent="0.2">
      <c r="A14" s="49" t="s">
        <v>15</v>
      </c>
      <c r="B14" s="104" t="s">
        <v>171</v>
      </c>
      <c r="C14" s="7" t="s">
        <v>32</v>
      </c>
      <c r="D14" s="43" t="s">
        <v>215</v>
      </c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23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31</v>
      </c>
    </row>
    <row r="15" spans="1:46" ht="15" customHeight="1" x14ac:dyDescent="0.2">
      <c r="A15" s="49" t="s">
        <v>33</v>
      </c>
      <c r="B15" s="105" t="s">
        <v>172</v>
      </c>
      <c r="C15" s="41" t="s">
        <v>34</v>
      </c>
      <c r="D15" s="44" t="s">
        <v>215</v>
      </c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25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0" t="s">
        <v>35</v>
      </c>
      <c r="B16" s="105" t="s">
        <v>173</v>
      </c>
      <c r="C16" s="9" t="s">
        <v>36</v>
      </c>
      <c r="D16" s="44" t="s">
        <v>215</v>
      </c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25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34</v>
      </c>
    </row>
    <row r="17" spans="1:43" ht="15" customHeight="1" thickBot="1" x14ac:dyDescent="0.3">
      <c r="A17" s="146" t="s">
        <v>37</v>
      </c>
      <c r="B17" s="147"/>
      <c r="C17" s="148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2">
      <c r="A18" s="51" t="s">
        <v>38</v>
      </c>
      <c r="B18" s="106" t="s">
        <v>174</v>
      </c>
      <c r="C18" s="7" t="s">
        <v>39</v>
      </c>
      <c r="D18" s="43" t="s">
        <v>215</v>
      </c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25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1" t="s">
        <v>40</v>
      </c>
      <c r="B19" s="104" t="s">
        <v>175</v>
      </c>
      <c r="C19" s="7" t="s">
        <v>41</v>
      </c>
      <c r="D19" s="52" t="s">
        <v>216</v>
      </c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25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1" t="s">
        <v>42</v>
      </c>
      <c r="B20" s="104" t="s">
        <v>176</v>
      </c>
      <c r="C20" s="7" t="s">
        <v>43</v>
      </c>
      <c r="D20" s="52" t="s">
        <v>215</v>
      </c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25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49" t="s">
        <v>44</v>
      </c>
      <c r="B21" s="104" t="s">
        <v>177</v>
      </c>
      <c r="C21" s="12" t="s">
        <v>45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23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49" t="s">
        <v>46</v>
      </c>
      <c r="B22" s="104" t="s">
        <v>178</v>
      </c>
      <c r="C22" s="7" t="s">
        <v>47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25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48</v>
      </c>
    </row>
    <row r="23" spans="1:43" ht="15" customHeight="1" thickBot="1" x14ac:dyDescent="0.25">
      <c r="A23" s="49" t="s">
        <v>49</v>
      </c>
      <c r="B23" s="104" t="s">
        <v>179</v>
      </c>
      <c r="C23" s="7" t="s">
        <v>50</v>
      </c>
      <c r="D23" s="47" t="s">
        <v>215</v>
      </c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23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46" t="s">
        <v>51</v>
      </c>
      <c r="B24" s="147"/>
      <c r="C24" s="148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25</v>
      </c>
      <c r="S24" s="69">
        <f>SUM(S25:S44)</f>
        <v>20</v>
      </c>
      <c r="T24" s="69">
        <f>SUM(T25:T44)</f>
        <v>10</v>
      </c>
      <c r="U24" s="69">
        <f>COUNTA(U25:U44)</f>
        <v>3</v>
      </c>
      <c r="V24" s="71">
        <f>SUM(V25:V44)</f>
        <v>13</v>
      </c>
      <c r="W24" s="68">
        <f>SUM(W25:W44)</f>
        <v>40</v>
      </c>
      <c r="X24" s="69">
        <f>SUM(X25:X44)</f>
        <v>25</v>
      </c>
      <c r="Y24" s="69">
        <f>SUM(Y25:Y44)</f>
        <v>5</v>
      </c>
      <c r="Z24" s="69">
        <f>COUNTA(Z25:Z44)</f>
        <v>4</v>
      </c>
      <c r="AA24" s="71">
        <f>SUM(AA25:AA44)</f>
        <v>17</v>
      </c>
      <c r="AB24" s="68">
        <f>SUM(AB25:AB44)</f>
        <v>15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2">
      <c r="A25" s="48" t="s">
        <v>52</v>
      </c>
      <c r="B25" s="106" t="s">
        <v>180</v>
      </c>
      <c r="C25" s="7" t="s">
        <v>53</v>
      </c>
      <c r="D25" s="43" t="s">
        <v>216</v>
      </c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23</v>
      </c>
      <c r="AP25" s="36">
        <v>4</v>
      </c>
      <c r="AQ25" s="37"/>
    </row>
    <row r="26" spans="1:43" ht="15" customHeight="1" x14ac:dyDescent="0.2">
      <c r="A26" s="51" t="s">
        <v>54</v>
      </c>
      <c r="B26" s="104" t="s">
        <v>181</v>
      </c>
      <c r="C26" s="7" t="s">
        <v>55</v>
      </c>
      <c r="D26" s="52" t="s">
        <v>216</v>
      </c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25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49" t="s">
        <v>56</v>
      </c>
      <c r="B27" s="104" t="s">
        <v>182</v>
      </c>
      <c r="C27" s="7" t="s">
        <v>48</v>
      </c>
      <c r="D27" s="52" t="s">
        <v>215</v>
      </c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25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49" t="s">
        <v>57</v>
      </c>
      <c r="B28" s="104" t="s">
        <v>183</v>
      </c>
      <c r="C28" s="7" t="s">
        <v>58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25</v>
      </c>
      <c r="AK28" s="17">
        <v>5</v>
      </c>
      <c r="AL28" s="16"/>
      <c r="AM28" s="24"/>
      <c r="AN28" s="24"/>
      <c r="AO28" s="24"/>
      <c r="AP28" s="17"/>
      <c r="AQ28" s="8" t="s">
        <v>59</v>
      </c>
    </row>
    <row r="29" spans="1:43" ht="15" customHeight="1" x14ac:dyDescent="0.2">
      <c r="A29" s="51" t="s">
        <v>60</v>
      </c>
      <c r="B29" s="104" t="s">
        <v>184</v>
      </c>
      <c r="C29" s="7" t="s">
        <v>61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25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48</v>
      </c>
    </row>
    <row r="30" spans="1:43" ht="15" customHeight="1" x14ac:dyDescent="0.2">
      <c r="A30" s="49" t="s">
        <v>62</v>
      </c>
      <c r="B30" s="104" t="s">
        <v>185</v>
      </c>
      <c r="C30" s="7" t="s">
        <v>63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25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49" t="s">
        <v>64</v>
      </c>
      <c r="B31" s="104" t="s">
        <v>186</v>
      </c>
      <c r="C31" s="7" t="s">
        <v>65</v>
      </c>
      <c r="D31" s="43" t="s">
        <v>215</v>
      </c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25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1" t="s">
        <v>66</v>
      </c>
      <c r="B32" s="104" t="s">
        <v>187</v>
      </c>
      <c r="C32" s="7" t="s">
        <v>67</v>
      </c>
      <c r="D32" s="43" t="s">
        <v>215</v>
      </c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23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49" t="s">
        <v>68</v>
      </c>
      <c r="B33" s="104" t="s">
        <v>188</v>
      </c>
      <c r="C33" s="98" t="s">
        <v>69</v>
      </c>
      <c r="D33" s="52" t="s">
        <v>215</v>
      </c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23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49" t="s">
        <v>70</v>
      </c>
      <c r="B34" s="104" t="s">
        <v>189</v>
      </c>
      <c r="C34" s="7" t="s">
        <v>71</v>
      </c>
      <c r="D34" s="43" t="s">
        <v>215</v>
      </c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25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1" t="s">
        <v>72</v>
      </c>
      <c r="B35" s="104" t="s">
        <v>190</v>
      </c>
      <c r="C35" s="7" t="s">
        <v>73</v>
      </c>
      <c r="D35" s="43" t="s">
        <v>215</v>
      </c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25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49" t="s">
        <v>74</v>
      </c>
      <c r="B36" s="104" t="s">
        <v>191</v>
      </c>
      <c r="C36" s="7" t="s">
        <v>75</v>
      </c>
      <c r="D36" s="43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23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49" t="s">
        <v>76</v>
      </c>
      <c r="B37" s="104" t="s">
        <v>192</v>
      </c>
      <c r="C37" s="7" t="s">
        <v>77</v>
      </c>
      <c r="D37" s="43" t="s">
        <v>215</v>
      </c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23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1" t="s">
        <v>78</v>
      </c>
      <c r="B38" s="104" t="s">
        <v>193</v>
      </c>
      <c r="C38" s="11" t="s">
        <v>79</v>
      </c>
      <c r="D38" s="43" t="s">
        <v>215</v>
      </c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23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65</v>
      </c>
    </row>
    <row r="39" spans="1:43" ht="15" customHeight="1" x14ac:dyDescent="0.2">
      <c r="A39" s="49" t="s">
        <v>80</v>
      </c>
      <c r="B39" s="104" t="s">
        <v>194</v>
      </c>
      <c r="C39" s="7" t="s">
        <v>81</v>
      </c>
      <c r="D39" s="43" t="s">
        <v>215</v>
      </c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25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49" t="s">
        <v>82</v>
      </c>
      <c r="B40" s="104" t="s">
        <v>195</v>
      </c>
      <c r="C40" s="7" t="s">
        <v>83</v>
      </c>
      <c r="D40" s="43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25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1" t="s">
        <v>84</v>
      </c>
      <c r="B41" s="104" t="s">
        <v>196</v>
      </c>
      <c r="C41" s="7" t="s">
        <v>85</v>
      </c>
      <c r="D41" s="43" t="s">
        <v>215</v>
      </c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25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">
      <c r="A42" s="49" t="s">
        <v>86</v>
      </c>
      <c r="B42" s="104" t="s">
        <v>197</v>
      </c>
      <c r="C42" s="97" t="s">
        <v>87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23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49" t="s">
        <v>88</v>
      </c>
      <c r="B43" s="104" t="s">
        <v>198</v>
      </c>
      <c r="C43" s="7" t="s">
        <v>89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25</v>
      </c>
      <c r="AK43" s="17">
        <v>4</v>
      </c>
      <c r="AL43" s="16"/>
      <c r="AM43" s="24"/>
      <c r="AN43" s="24"/>
      <c r="AO43" s="24"/>
      <c r="AP43" s="17"/>
      <c r="AQ43" s="8" t="s">
        <v>90</v>
      </c>
    </row>
    <row r="44" spans="1:43" ht="15" customHeight="1" thickBot="1" x14ac:dyDescent="0.25">
      <c r="A44" s="49" t="s">
        <v>91</v>
      </c>
      <c r="B44" s="104" t="s">
        <v>184</v>
      </c>
      <c r="C44" s="7" t="s">
        <v>92</v>
      </c>
      <c r="D44" s="43" t="s">
        <v>215</v>
      </c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25</v>
      </c>
      <c r="AP44" s="17">
        <v>4</v>
      </c>
      <c r="AQ44" s="8"/>
    </row>
    <row r="45" spans="1:43" ht="15" customHeight="1" thickBot="1" x14ac:dyDescent="0.3">
      <c r="A45" s="146" t="s">
        <v>93</v>
      </c>
      <c r="B45" s="147"/>
      <c r="C45" s="148"/>
      <c r="D45" s="67"/>
      <c r="E45" s="68">
        <f t="shared" ref="E45:AP45" si="14">E62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3">
      <c r="A46" s="57"/>
      <c r="B46" s="151" t="s">
        <v>227</v>
      </c>
      <c r="C46" s="152"/>
      <c r="D46" s="58"/>
      <c r="E46" s="59">
        <f t="shared" ref="E46:AP46" si="15">SUM(E47:E53)</f>
        <v>30</v>
      </c>
      <c r="F46" s="60">
        <f t="shared" si="15"/>
        <v>75</v>
      </c>
      <c r="G46" s="61">
        <f t="shared" si="15"/>
        <v>41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25</v>
      </c>
      <c r="AH46" s="60">
        <f t="shared" si="15"/>
        <v>35</v>
      </c>
      <c r="AI46" s="60">
        <f t="shared" si="15"/>
        <v>10</v>
      </c>
      <c r="AJ46" s="60">
        <f>COUNTA(AJ47:AJ53)</f>
        <v>4</v>
      </c>
      <c r="AK46" s="61">
        <f t="shared" si="15"/>
        <v>17</v>
      </c>
      <c r="AL46" s="59">
        <f t="shared" si="15"/>
        <v>5</v>
      </c>
      <c r="AM46" s="60">
        <f t="shared" si="15"/>
        <v>10</v>
      </c>
      <c r="AN46" s="60">
        <f t="shared" si="15"/>
        <v>20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2">
      <c r="A47" s="49" t="s">
        <v>94</v>
      </c>
      <c r="B47" s="117" t="s">
        <v>217</v>
      </c>
      <c r="C47" s="118" t="s">
        <v>218</v>
      </c>
      <c r="D47" s="43" t="s">
        <v>215</v>
      </c>
      <c r="E47" s="14">
        <f>H47+M47+R47+W47+AB47+AG47+AL47</f>
        <v>10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19">
        <v>10</v>
      </c>
      <c r="AH47" s="120">
        <v>10</v>
      </c>
      <c r="AI47" s="24">
        <v>0</v>
      </c>
      <c r="AJ47" s="120" t="s">
        <v>23</v>
      </c>
      <c r="AK47" s="121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49" t="s">
        <v>95</v>
      </c>
      <c r="B48" s="122" t="s">
        <v>219</v>
      </c>
      <c r="C48" s="118" t="s">
        <v>220</v>
      </c>
      <c r="D48" s="43" t="s">
        <v>215</v>
      </c>
      <c r="E48" s="16">
        <f t="shared" ref="E48:E53" si="17">H48+M48+R48+W48+AB48+AG48+AL48</f>
        <v>10</v>
      </c>
      <c r="F48" s="24">
        <f t="shared" ref="F48:F53" si="18">I48+J48+N48+O48+S48+T48+X48+Y48+AC48+AD48+AH48+AI48+AM48+AN48</f>
        <v>15</v>
      </c>
      <c r="G48" s="17">
        <f t="shared" si="16"/>
        <v>5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19">
        <v>10</v>
      </c>
      <c r="AH48" s="120">
        <v>15</v>
      </c>
      <c r="AI48" s="24">
        <v>0</v>
      </c>
      <c r="AJ48" s="120" t="s">
        <v>25</v>
      </c>
      <c r="AK48" s="121">
        <v>5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49" t="s">
        <v>96</v>
      </c>
      <c r="B49" s="122" t="s">
        <v>221</v>
      </c>
      <c r="C49" s="118" t="s">
        <v>222</v>
      </c>
      <c r="D49" s="43" t="s">
        <v>215</v>
      </c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19">
        <v>5</v>
      </c>
      <c r="AH49" s="120">
        <v>10</v>
      </c>
      <c r="AI49" s="24">
        <v>0</v>
      </c>
      <c r="AJ49" s="120" t="s">
        <v>23</v>
      </c>
      <c r="AK49" s="121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49" t="s">
        <v>98</v>
      </c>
      <c r="B50" s="122" t="s">
        <v>223</v>
      </c>
      <c r="C50" s="118" t="s">
        <v>224</v>
      </c>
      <c r="D50" s="43" t="s">
        <v>215</v>
      </c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123">
        <v>5</v>
      </c>
      <c r="AM50" s="124">
        <v>10</v>
      </c>
      <c r="AN50" s="124">
        <v>0</v>
      </c>
      <c r="AO50" s="32" t="s">
        <v>25</v>
      </c>
      <c r="AP50" s="31">
        <v>5</v>
      </c>
      <c r="AQ50" s="33"/>
    </row>
    <row r="51" spans="1:43" ht="15" customHeight="1" x14ac:dyDescent="0.2">
      <c r="A51" s="49" t="s">
        <v>100</v>
      </c>
      <c r="B51" s="122" t="s">
        <v>225</v>
      </c>
      <c r="C51" s="118" t="s">
        <v>226</v>
      </c>
      <c r="D51" s="44"/>
      <c r="E51" s="16">
        <f t="shared" si="17"/>
        <v>0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123">
        <v>0</v>
      </c>
      <c r="AM51" s="124">
        <v>0</v>
      </c>
      <c r="AN51" s="124">
        <v>10</v>
      </c>
      <c r="AO51" s="32" t="s">
        <v>25</v>
      </c>
      <c r="AP51" s="31">
        <v>4</v>
      </c>
      <c r="AQ51" s="33"/>
    </row>
    <row r="52" spans="1:43" ht="15" customHeight="1" x14ac:dyDescent="0.2">
      <c r="A52" s="49" t="s">
        <v>101</v>
      </c>
      <c r="B52" s="122" t="s">
        <v>200</v>
      </c>
      <c r="C52" s="118" t="s">
        <v>102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25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thickBot="1" x14ac:dyDescent="0.25">
      <c r="A53" s="49" t="s">
        <v>103</v>
      </c>
      <c r="B53" s="122" t="s">
        <v>201</v>
      </c>
      <c r="C53" s="118" t="s">
        <v>104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25</v>
      </c>
      <c r="AP53" s="17">
        <v>15</v>
      </c>
      <c r="AQ53" s="8" t="s">
        <v>102</v>
      </c>
    </row>
    <row r="54" spans="1:43" ht="15" customHeight="1" thickBot="1" x14ac:dyDescent="0.3">
      <c r="A54" s="57"/>
      <c r="B54" s="151" t="s">
        <v>238</v>
      </c>
      <c r="C54" s="152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30</v>
      </c>
      <c r="AI54" s="60">
        <f t="shared" si="19"/>
        <v>10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20</v>
      </c>
      <c r="AN54" s="60">
        <f t="shared" si="19"/>
        <v>10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2">
      <c r="A55" s="49" t="s">
        <v>94</v>
      </c>
      <c r="B55" s="106" t="s">
        <v>231</v>
      </c>
      <c r="C55" s="11" t="s">
        <v>232</v>
      </c>
      <c r="D55" s="43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16"/>
      <c r="I55" s="24"/>
      <c r="J55" s="24"/>
      <c r="K55" s="24"/>
      <c r="L55" s="17"/>
      <c r="M55" s="16"/>
      <c r="N55" s="24"/>
      <c r="O55" s="24"/>
      <c r="P55" s="24"/>
      <c r="Q55" s="17"/>
      <c r="R55" s="16"/>
      <c r="S55" s="24"/>
      <c r="T55" s="24"/>
      <c r="U55" s="24"/>
      <c r="V55" s="17"/>
      <c r="W55" s="16"/>
      <c r="X55" s="24"/>
      <c r="Y55" s="24"/>
      <c r="Z55" s="24"/>
      <c r="AA55" s="17"/>
      <c r="AB55" s="16"/>
      <c r="AC55" s="24"/>
      <c r="AD55" s="24"/>
      <c r="AE55" s="24"/>
      <c r="AF55" s="17"/>
      <c r="AG55" s="16">
        <v>5</v>
      </c>
      <c r="AH55" s="24">
        <v>10</v>
      </c>
      <c r="AI55" s="24">
        <v>0</v>
      </c>
      <c r="AJ55" s="24" t="s">
        <v>25</v>
      </c>
      <c r="AK55" s="17">
        <v>4</v>
      </c>
      <c r="AL55" s="16"/>
      <c r="AM55" s="24"/>
      <c r="AN55" s="24"/>
      <c r="AO55" s="24"/>
      <c r="AP55" s="17"/>
      <c r="AQ55" s="8"/>
    </row>
    <row r="56" spans="1:43" ht="15" customHeight="1" x14ac:dyDescent="0.2">
      <c r="A56" s="49" t="s">
        <v>95</v>
      </c>
      <c r="B56" s="104" t="s">
        <v>233</v>
      </c>
      <c r="C56" s="11" t="s">
        <v>234</v>
      </c>
      <c r="D56" s="43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16"/>
      <c r="I56" s="24"/>
      <c r="J56" s="24"/>
      <c r="K56" s="24"/>
      <c r="L56" s="17"/>
      <c r="M56" s="16"/>
      <c r="N56" s="24"/>
      <c r="O56" s="24"/>
      <c r="P56" s="24"/>
      <c r="Q56" s="17"/>
      <c r="R56" s="16"/>
      <c r="S56" s="24"/>
      <c r="T56" s="24"/>
      <c r="U56" s="24"/>
      <c r="V56" s="17"/>
      <c r="W56" s="16"/>
      <c r="X56" s="24"/>
      <c r="Y56" s="24"/>
      <c r="Z56" s="24"/>
      <c r="AA56" s="17"/>
      <c r="AB56" s="16"/>
      <c r="AC56" s="24"/>
      <c r="AD56" s="24"/>
      <c r="AE56" s="24"/>
      <c r="AF56" s="17"/>
      <c r="AG56" s="16">
        <v>5</v>
      </c>
      <c r="AH56" s="24">
        <v>10</v>
      </c>
      <c r="AI56" s="24">
        <v>0</v>
      </c>
      <c r="AJ56" s="24" t="s">
        <v>23</v>
      </c>
      <c r="AK56" s="17">
        <v>4</v>
      </c>
      <c r="AL56" s="16"/>
      <c r="AM56" s="24"/>
      <c r="AN56" s="24"/>
      <c r="AO56" s="24"/>
      <c r="AP56" s="17"/>
      <c r="AQ56" s="8"/>
    </row>
    <row r="57" spans="1:43" ht="15" customHeight="1" x14ac:dyDescent="0.2">
      <c r="A57" s="49" t="s">
        <v>96</v>
      </c>
      <c r="B57" s="104" t="s">
        <v>235</v>
      </c>
      <c r="C57" s="11" t="s">
        <v>97</v>
      </c>
      <c r="D57" s="43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16"/>
      <c r="I57" s="24"/>
      <c r="J57" s="24"/>
      <c r="K57" s="24"/>
      <c r="L57" s="17"/>
      <c r="M57" s="16"/>
      <c r="N57" s="24"/>
      <c r="O57" s="24"/>
      <c r="P57" s="24"/>
      <c r="Q57" s="17"/>
      <c r="R57" s="16"/>
      <c r="S57" s="24"/>
      <c r="T57" s="24"/>
      <c r="U57" s="24"/>
      <c r="V57" s="17"/>
      <c r="W57" s="16"/>
      <c r="X57" s="24"/>
      <c r="Y57" s="24"/>
      <c r="Z57" s="24"/>
      <c r="AA57" s="17"/>
      <c r="AB57" s="16"/>
      <c r="AC57" s="24"/>
      <c r="AD57" s="24"/>
      <c r="AE57" s="24"/>
      <c r="AF57" s="17"/>
      <c r="AG57" s="16">
        <v>5</v>
      </c>
      <c r="AH57" s="24">
        <v>10</v>
      </c>
      <c r="AI57" s="24">
        <v>0</v>
      </c>
      <c r="AJ57" s="24" t="s">
        <v>25</v>
      </c>
      <c r="AK57" s="17">
        <v>4</v>
      </c>
      <c r="AL57" s="16"/>
      <c r="AM57" s="24"/>
      <c r="AN57" s="24"/>
      <c r="AO57" s="24"/>
      <c r="AP57" s="17"/>
      <c r="AQ57" s="8"/>
    </row>
    <row r="58" spans="1:43" ht="15" customHeight="1" x14ac:dyDescent="0.2">
      <c r="A58" s="49" t="s">
        <v>98</v>
      </c>
      <c r="B58" s="104" t="s">
        <v>199</v>
      </c>
      <c r="C58" s="11" t="s">
        <v>99</v>
      </c>
      <c r="D58" s="44"/>
      <c r="E58" s="16">
        <f t="shared" si="21"/>
        <v>5</v>
      </c>
      <c r="F58" s="24">
        <f t="shared" si="22"/>
        <v>10</v>
      </c>
      <c r="G58" s="17">
        <f t="shared" si="20"/>
        <v>5</v>
      </c>
      <c r="H58" s="30"/>
      <c r="I58" s="32"/>
      <c r="J58" s="32"/>
      <c r="K58" s="32"/>
      <c r="L58" s="31"/>
      <c r="M58" s="30"/>
      <c r="N58" s="32"/>
      <c r="O58" s="32"/>
      <c r="P58" s="32"/>
      <c r="Q58" s="31"/>
      <c r="R58" s="30"/>
      <c r="S58" s="32"/>
      <c r="T58" s="32"/>
      <c r="U58" s="32"/>
      <c r="V58" s="31"/>
      <c r="W58" s="30"/>
      <c r="X58" s="32"/>
      <c r="Y58" s="32"/>
      <c r="Z58" s="32"/>
      <c r="AA58" s="31"/>
      <c r="AB58" s="30"/>
      <c r="AC58" s="32"/>
      <c r="AD58" s="32"/>
      <c r="AE58" s="32"/>
      <c r="AF58" s="31"/>
      <c r="AG58" s="30"/>
      <c r="AH58" s="32"/>
      <c r="AI58" s="32"/>
      <c r="AJ58" s="32"/>
      <c r="AK58" s="31"/>
      <c r="AL58" s="30">
        <v>5</v>
      </c>
      <c r="AM58" s="32">
        <v>10</v>
      </c>
      <c r="AN58" s="32">
        <v>0</v>
      </c>
      <c r="AO58" s="32" t="s">
        <v>25</v>
      </c>
      <c r="AP58" s="31">
        <v>5</v>
      </c>
      <c r="AQ58" s="33"/>
    </row>
    <row r="59" spans="1:43" ht="15" customHeight="1" x14ac:dyDescent="0.2">
      <c r="A59" s="49" t="s">
        <v>100</v>
      </c>
      <c r="B59" s="104" t="s">
        <v>236</v>
      </c>
      <c r="C59" s="11" t="s">
        <v>237</v>
      </c>
      <c r="D59" s="44"/>
      <c r="E59" s="16">
        <f t="shared" si="21"/>
        <v>5</v>
      </c>
      <c r="F59" s="24">
        <f t="shared" si="22"/>
        <v>10</v>
      </c>
      <c r="G59" s="17">
        <f t="shared" si="20"/>
        <v>4</v>
      </c>
      <c r="H59" s="30"/>
      <c r="I59" s="32"/>
      <c r="J59" s="32"/>
      <c r="K59" s="32"/>
      <c r="L59" s="31"/>
      <c r="M59" s="30"/>
      <c r="N59" s="32"/>
      <c r="O59" s="32"/>
      <c r="P59" s="32"/>
      <c r="Q59" s="31"/>
      <c r="R59" s="30"/>
      <c r="S59" s="32"/>
      <c r="T59" s="32"/>
      <c r="U59" s="32"/>
      <c r="V59" s="31"/>
      <c r="W59" s="30"/>
      <c r="X59" s="32"/>
      <c r="Y59" s="32"/>
      <c r="Z59" s="32"/>
      <c r="AA59" s="31"/>
      <c r="AB59" s="30"/>
      <c r="AC59" s="32"/>
      <c r="AD59" s="32"/>
      <c r="AE59" s="32"/>
      <c r="AF59" s="31"/>
      <c r="AG59" s="16"/>
      <c r="AH59" s="24"/>
      <c r="AI59" s="24"/>
      <c r="AJ59" s="24"/>
      <c r="AK59" s="17"/>
      <c r="AL59" s="30">
        <v>5</v>
      </c>
      <c r="AM59" s="32">
        <v>10</v>
      </c>
      <c r="AN59" s="32">
        <v>0</v>
      </c>
      <c r="AO59" s="32" t="s">
        <v>25</v>
      </c>
      <c r="AP59" s="31">
        <v>4</v>
      </c>
      <c r="AQ59" s="33"/>
    </row>
    <row r="60" spans="1:43" ht="15" customHeight="1" x14ac:dyDescent="0.2">
      <c r="A60" s="49" t="s">
        <v>101</v>
      </c>
      <c r="B60" s="104" t="s">
        <v>200</v>
      </c>
      <c r="C60" s="11" t="s">
        <v>102</v>
      </c>
      <c r="D60" s="43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16"/>
      <c r="I60" s="24"/>
      <c r="J60" s="24"/>
      <c r="K60" s="24"/>
      <c r="L60" s="17"/>
      <c r="M60" s="16"/>
      <c r="N60" s="24"/>
      <c r="O60" s="24"/>
      <c r="P60" s="24"/>
      <c r="Q60" s="17"/>
      <c r="R60" s="16"/>
      <c r="S60" s="24"/>
      <c r="T60" s="24"/>
      <c r="U60" s="24"/>
      <c r="V60" s="17"/>
      <c r="W60" s="16"/>
      <c r="X60" s="24"/>
      <c r="Y60" s="24"/>
      <c r="Z60" s="24"/>
      <c r="AA60" s="17"/>
      <c r="AB60" s="16"/>
      <c r="AC60" s="24"/>
      <c r="AD60" s="24"/>
      <c r="AE60" s="24"/>
      <c r="AF60" s="17"/>
      <c r="AG60" s="16">
        <v>0</v>
      </c>
      <c r="AH60" s="24">
        <v>0</v>
      </c>
      <c r="AI60" s="24">
        <v>10</v>
      </c>
      <c r="AJ60" s="24" t="s">
        <v>25</v>
      </c>
      <c r="AK60" s="17">
        <v>4</v>
      </c>
      <c r="AL60" s="16"/>
      <c r="AM60" s="24"/>
      <c r="AN60" s="24"/>
      <c r="AO60" s="24"/>
      <c r="AP60" s="17"/>
      <c r="AQ60" s="8"/>
    </row>
    <row r="61" spans="1:43" ht="15" customHeight="1" thickBot="1" x14ac:dyDescent="0.25">
      <c r="A61" s="49" t="s">
        <v>103</v>
      </c>
      <c r="B61" s="104" t="s">
        <v>201</v>
      </c>
      <c r="C61" s="11" t="s">
        <v>104</v>
      </c>
      <c r="D61" s="43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16"/>
      <c r="I61" s="24"/>
      <c r="J61" s="24"/>
      <c r="K61" s="24"/>
      <c r="L61" s="17"/>
      <c r="M61" s="16"/>
      <c r="N61" s="24"/>
      <c r="O61" s="24"/>
      <c r="P61" s="24"/>
      <c r="Q61" s="17"/>
      <c r="R61" s="16"/>
      <c r="S61" s="24"/>
      <c r="T61" s="24"/>
      <c r="U61" s="24"/>
      <c r="V61" s="17"/>
      <c r="W61" s="16"/>
      <c r="X61" s="24"/>
      <c r="Y61" s="24"/>
      <c r="Z61" s="24"/>
      <c r="AA61" s="17"/>
      <c r="AB61" s="16"/>
      <c r="AC61" s="24"/>
      <c r="AD61" s="24"/>
      <c r="AE61" s="24"/>
      <c r="AF61" s="17"/>
      <c r="AG61" s="16"/>
      <c r="AH61" s="24"/>
      <c r="AI61" s="24"/>
      <c r="AJ61" s="24"/>
      <c r="AK61" s="17"/>
      <c r="AL61" s="16">
        <v>0</v>
      </c>
      <c r="AM61" s="24">
        <v>0</v>
      </c>
      <c r="AN61" s="24">
        <v>10</v>
      </c>
      <c r="AO61" s="24" t="s">
        <v>25</v>
      </c>
      <c r="AP61" s="17">
        <v>15</v>
      </c>
      <c r="AQ61" s="8" t="s">
        <v>102</v>
      </c>
    </row>
    <row r="62" spans="1:43" ht="15" customHeight="1" thickBot="1" x14ac:dyDescent="0.3">
      <c r="A62" s="57"/>
      <c r="B62" s="151" t="s">
        <v>229</v>
      </c>
      <c r="C62" s="152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10</v>
      </c>
      <c r="AI62" s="60">
        <f t="shared" si="23"/>
        <v>30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2">
      <c r="A63" s="49" t="s">
        <v>105</v>
      </c>
      <c r="B63" s="106" t="s">
        <v>202</v>
      </c>
      <c r="C63" s="11" t="s">
        <v>106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25</v>
      </c>
      <c r="AK63" s="36">
        <v>4</v>
      </c>
      <c r="AL63" s="35"/>
      <c r="AM63" s="38"/>
      <c r="AN63" s="38"/>
      <c r="AO63" s="38"/>
      <c r="AP63" s="36"/>
      <c r="AQ63" s="37"/>
    </row>
    <row r="64" spans="1:43" ht="15" customHeight="1" x14ac:dyDescent="0.2">
      <c r="A64" s="49" t="s">
        <v>107</v>
      </c>
      <c r="B64" s="104" t="s">
        <v>203</v>
      </c>
      <c r="C64" s="11" t="s">
        <v>108</v>
      </c>
      <c r="D64" s="45"/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0</v>
      </c>
      <c r="AI64" s="38">
        <v>10</v>
      </c>
      <c r="AJ64" s="38" t="s">
        <v>25</v>
      </c>
      <c r="AK64" s="36">
        <v>4</v>
      </c>
      <c r="AL64" s="35"/>
      <c r="AM64" s="38"/>
      <c r="AN64" s="38"/>
      <c r="AO64" s="38"/>
      <c r="AP64" s="36"/>
      <c r="AQ64" s="37"/>
    </row>
    <row r="65" spans="1:43" ht="15" customHeight="1" x14ac:dyDescent="0.2">
      <c r="A65" s="49" t="s">
        <v>109</v>
      </c>
      <c r="B65" s="104" t="s">
        <v>204</v>
      </c>
      <c r="C65" s="11" t="s">
        <v>110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23</v>
      </c>
      <c r="AK65" s="36">
        <v>4</v>
      </c>
      <c r="AL65" s="35"/>
      <c r="AM65" s="38"/>
      <c r="AN65" s="38"/>
      <c r="AO65" s="38"/>
      <c r="AP65" s="36"/>
      <c r="AQ65" s="37"/>
    </row>
    <row r="66" spans="1:43" ht="15" customHeight="1" x14ac:dyDescent="0.2">
      <c r="A66" s="49" t="s">
        <v>111</v>
      </c>
      <c r="B66" s="104" t="s">
        <v>205</v>
      </c>
      <c r="C66" s="7" t="s">
        <v>112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25</v>
      </c>
      <c r="AP66" s="36">
        <v>4</v>
      </c>
      <c r="AQ66" s="37"/>
    </row>
    <row r="67" spans="1:43" ht="15" customHeight="1" x14ac:dyDescent="0.2">
      <c r="A67" s="49" t="s">
        <v>113</v>
      </c>
      <c r="B67" s="104" t="s">
        <v>199</v>
      </c>
      <c r="C67" s="11" t="s">
        <v>99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25</v>
      </c>
      <c r="AP67" s="36">
        <v>5</v>
      </c>
      <c r="AQ67" s="37"/>
    </row>
    <row r="68" spans="1:43" ht="15" customHeight="1" x14ac:dyDescent="0.2">
      <c r="A68" s="49" t="s">
        <v>114</v>
      </c>
      <c r="B68" s="104" t="s">
        <v>200</v>
      </c>
      <c r="C68" s="34" t="s">
        <v>102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25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49" t="s">
        <v>115</v>
      </c>
      <c r="B69" s="104" t="s">
        <v>201</v>
      </c>
      <c r="C69" s="34" t="s">
        <v>104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25</v>
      </c>
      <c r="AP69" s="36">
        <v>15</v>
      </c>
      <c r="AQ69" s="37" t="s">
        <v>102</v>
      </c>
    </row>
    <row r="70" spans="1:43" ht="15" customHeight="1" thickBot="1" x14ac:dyDescent="0.3">
      <c r="A70" s="57"/>
      <c r="B70" s="151" t="s">
        <v>230</v>
      </c>
      <c r="C70" s="152"/>
      <c r="D70" s="58"/>
      <c r="E70" s="59">
        <f t="shared" ref="E70:AP70" si="27">SUM(E71:E77)</f>
        <v>25</v>
      </c>
      <c r="F70" s="60">
        <f t="shared" si="27"/>
        <v>70</v>
      </c>
      <c r="G70" s="61">
        <f t="shared" si="27"/>
        <v>40</v>
      </c>
      <c r="H70" s="59">
        <f t="shared" si="27"/>
        <v>0</v>
      </c>
      <c r="I70" s="60">
        <f t="shared" si="27"/>
        <v>0</v>
      </c>
      <c r="J70" s="60">
        <f t="shared" si="27"/>
        <v>0</v>
      </c>
      <c r="K70" s="60">
        <f>COUNTA(K71:K77)</f>
        <v>0</v>
      </c>
      <c r="L70" s="61">
        <f t="shared" si="27"/>
        <v>0</v>
      </c>
      <c r="M70" s="59">
        <f t="shared" si="27"/>
        <v>0</v>
      </c>
      <c r="N70" s="60">
        <f t="shared" si="27"/>
        <v>0</v>
      </c>
      <c r="O70" s="60">
        <f t="shared" si="27"/>
        <v>0</v>
      </c>
      <c r="P70" s="60">
        <f>COUNTA(P71:P77)</f>
        <v>0</v>
      </c>
      <c r="Q70" s="61">
        <f t="shared" si="27"/>
        <v>0</v>
      </c>
      <c r="R70" s="59">
        <f t="shared" si="27"/>
        <v>0</v>
      </c>
      <c r="S70" s="60">
        <f t="shared" si="27"/>
        <v>0</v>
      </c>
      <c r="T70" s="60">
        <f t="shared" si="27"/>
        <v>0</v>
      </c>
      <c r="U70" s="60">
        <f>COUNTA(U71:U77)</f>
        <v>0</v>
      </c>
      <c r="V70" s="61">
        <f t="shared" si="27"/>
        <v>0</v>
      </c>
      <c r="W70" s="59">
        <f t="shared" si="27"/>
        <v>0</v>
      </c>
      <c r="X70" s="60">
        <f t="shared" si="27"/>
        <v>0</v>
      </c>
      <c r="Y70" s="60">
        <f t="shared" si="27"/>
        <v>0</v>
      </c>
      <c r="Z70" s="60">
        <f>COUNTA(Z71:Z77)</f>
        <v>0</v>
      </c>
      <c r="AA70" s="61">
        <f t="shared" si="27"/>
        <v>0</v>
      </c>
      <c r="AB70" s="59">
        <f t="shared" si="27"/>
        <v>0</v>
      </c>
      <c r="AC70" s="60">
        <f t="shared" si="27"/>
        <v>0</v>
      </c>
      <c r="AD70" s="60">
        <f t="shared" si="27"/>
        <v>0</v>
      </c>
      <c r="AE70" s="60">
        <f>COUNTA(AE71:AE77)</f>
        <v>0</v>
      </c>
      <c r="AF70" s="61">
        <f t="shared" si="27"/>
        <v>0</v>
      </c>
      <c r="AG70" s="59">
        <f t="shared" si="27"/>
        <v>15</v>
      </c>
      <c r="AH70" s="60">
        <f t="shared" si="27"/>
        <v>20</v>
      </c>
      <c r="AI70" s="60">
        <f t="shared" si="27"/>
        <v>20</v>
      </c>
      <c r="AJ70" s="60">
        <f>COUNTA(AJ71:AJ77)</f>
        <v>4</v>
      </c>
      <c r="AK70" s="61">
        <f t="shared" si="27"/>
        <v>16</v>
      </c>
      <c r="AL70" s="59">
        <f t="shared" si="27"/>
        <v>10</v>
      </c>
      <c r="AM70" s="60">
        <f t="shared" si="27"/>
        <v>10</v>
      </c>
      <c r="AN70" s="60">
        <f t="shared" si="27"/>
        <v>20</v>
      </c>
      <c r="AO70" s="60">
        <f>COUNTA(AO71:AO77)</f>
        <v>3</v>
      </c>
      <c r="AP70" s="61">
        <f t="shared" si="27"/>
        <v>24</v>
      </c>
      <c r="AQ70" s="62"/>
    </row>
    <row r="71" spans="1:43" ht="15" customHeight="1" x14ac:dyDescent="0.2">
      <c r="A71" s="49" t="s">
        <v>116</v>
      </c>
      <c r="B71" s="104" t="s">
        <v>206</v>
      </c>
      <c r="C71" s="11" t="s">
        <v>117</v>
      </c>
      <c r="D71" s="45"/>
      <c r="E71" s="14">
        <f>H71+M71+R71+W71+AB71+AG71+AL71</f>
        <v>5</v>
      </c>
      <c r="F71" s="23">
        <f>I71+J71+N71+O71+S71+T71+X71+Y71+AC71+AD71+AH71+AI71+AM71+AN71</f>
        <v>10</v>
      </c>
      <c r="G71" s="15">
        <f t="shared" ref="G71:G77" si="28">L71+Q71+V71+AA71+AF71+AK71+AP71</f>
        <v>4</v>
      </c>
      <c r="H71" s="35"/>
      <c r="I71" s="38"/>
      <c r="J71" s="38"/>
      <c r="K71" s="38"/>
      <c r="L71" s="36"/>
      <c r="M71" s="35"/>
      <c r="N71" s="38"/>
      <c r="O71" s="38"/>
      <c r="P71" s="38"/>
      <c r="Q71" s="36"/>
      <c r="R71" s="35"/>
      <c r="S71" s="38"/>
      <c r="T71" s="38"/>
      <c r="U71" s="38"/>
      <c r="V71" s="36"/>
      <c r="W71" s="35"/>
      <c r="X71" s="38"/>
      <c r="Y71" s="38"/>
      <c r="Z71" s="38"/>
      <c r="AA71" s="36"/>
      <c r="AB71" s="35"/>
      <c r="AC71" s="38"/>
      <c r="AD71" s="38"/>
      <c r="AE71" s="38"/>
      <c r="AF71" s="36"/>
      <c r="AG71" s="35">
        <v>5</v>
      </c>
      <c r="AH71" s="38">
        <v>0</v>
      </c>
      <c r="AI71" s="38">
        <v>10</v>
      </c>
      <c r="AJ71" s="38" t="s">
        <v>23</v>
      </c>
      <c r="AK71" s="36">
        <v>4</v>
      </c>
      <c r="AL71" s="35"/>
      <c r="AM71" s="38"/>
      <c r="AN71" s="38"/>
      <c r="AO71" s="38"/>
      <c r="AP71" s="36"/>
      <c r="AQ71" s="37" t="s">
        <v>63</v>
      </c>
    </row>
    <row r="72" spans="1:43" ht="15" customHeight="1" x14ac:dyDescent="0.2">
      <c r="A72" s="49" t="s">
        <v>118</v>
      </c>
      <c r="B72" s="104" t="s">
        <v>207</v>
      </c>
      <c r="C72" s="11" t="s">
        <v>97</v>
      </c>
      <c r="D72" s="45" t="s">
        <v>215</v>
      </c>
      <c r="E72" s="16">
        <f t="shared" ref="E72:E77" si="29">H72+M72+R72+W72+AB72+AG72+AL72</f>
        <v>5</v>
      </c>
      <c r="F72" s="24">
        <f t="shared" ref="F72:F77" si="30">I72+J72+N72+O72+S72+T72+X72+Y72+AC72+AD72+AH72+AI72+AM72+AN72</f>
        <v>10</v>
      </c>
      <c r="G72" s="17">
        <f t="shared" si="28"/>
        <v>4</v>
      </c>
      <c r="H72" s="35"/>
      <c r="I72" s="38"/>
      <c r="J72" s="38"/>
      <c r="K72" s="38"/>
      <c r="L72" s="36"/>
      <c r="M72" s="35"/>
      <c r="N72" s="38"/>
      <c r="O72" s="38"/>
      <c r="P72" s="38"/>
      <c r="Q72" s="36"/>
      <c r="R72" s="35"/>
      <c r="S72" s="38"/>
      <c r="T72" s="38"/>
      <c r="U72" s="38"/>
      <c r="V72" s="36"/>
      <c r="W72" s="35"/>
      <c r="X72" s="38"/>
      <c r="Y72" s="38"/>
      <c r="Z72" s="38"/>
      <c r="AA72" s="36"/>
      <c r="AB72" s="35"/>
      <c r="AC72" s="38"/>
      <c r="AD72" s="38"/>
      <c r="AE72" s="38"/>
      <c r="AF72" s="36"/>
      <c r="AG72" s="35">
        <v>5</v>
      </c>
      <c r="AH72" s="38">
        <v>10</v>
      </c>
      <c r="AI72" s="38">
        <v>0</v>
      </c>
      <c r="AJ72" s="38" t="s">
        <v>25</v>
      </c>
      <c r="AK72" s="36">
        <v>4</v>
      </c>
      <c r="AL72" s="35"/>
      <c r="AM72" s="38"/>
      <c r="AN72" s="38"/>
      <c r="AO72" s="38"/>
      <c r="AP72" s="36"/>
      <c r="AQ72" s="37" t="s">
        <v>77</v>
      </c>
    </row>
    <row r="73" spans="1:43" ht="15" customHeight="1" x14ac:dyDescent="0.2">
      <c r="A73" s="49" t="s">
        <v>119</v>
      </c>
      <c r="B73" s="104" t="s">
        <v>208</v>
      </c>
      <c r="C73" s="11" t="s">
        <v>120</v>
      </c>
      <c r="D73" s="45"/>
      <c r="E73" s="16">
        <f t="shared" si="29"/>
        <v>5</v>
      </c>
      <c r="F73" s="24">
        <f t="shared" si="30"/>
        <v>10</v>
      </c>
      <c r="G73" s="17">
        <f t="shared" si="28"/>
        <v>4</v>
      </c>
      <c r="H73" s="35"/>
      <c r="I73" s="38"/>
      <c r="J73" s="38"/>
      <c r="K73" s="38"/>
      <c r="L73" s="36"/>
      <c r="M73" s="35"/>
      <c r="N73" s="38"/>
      <c r="O73" s="38"/>
      <c r="P73" s="38"/>
      <c r="Q73" s="36"/>
      <c r="R73" s="35"/>
      <c r="S73" s="38"/>
      <c r="T73" s="38"/>
      <c r="U73" s="38"/>
      <c r="V73" s="36"/>
      <c r="W73" s="35"/>
      <c r="X73" s="38"/>
      <c r="Y73" s="38"/>
      <c r="Z73" s="38"/>
      <c r="AA73" s="36"/>
      <c r="AB73" s="35"/>
      <c r="AC73" s="38"/>
      <c r="AD73" s="38"/>
      <c r="AE73" s="38"/>
      <c r="AF73" s="36"/>
      <c r="AG73" s="35">
        <v>5</v>
      </c>
      <c r="AH73" s="38">
        <v>10</v>
      </c>
      <c r="AI73" s="38">
        <v>0</v>
      </c>
      <c r="AJ73" s="38" t="s">
        <v>25</v>
      </c>
      <c r="AK73" s="36">
        <v>4</v>
      </c>
      <c r="AL73" s="35"/>
      <c r="AM73" s="38"/>
      <c r="AN73" s="38"/>
      <c r="AO73" s="38"/>
      <c r="AP73" s="36"/>
      <c r="AQ73" s="37" t="s">
        <v>77</v>
      </c>
    </row>
    <row r="74" spans="1:43" ht="15" customHeight="1" x14ac:dyDescent="0.2">
      <c r="A74" s="49" t="s">
        <v>121</v>
      </c>
      <c r="B74" s="104" t="s">
        <v>209</v>
      </c>
      <c r="C74" s="7" t="s">
        <v>122</v>
      </c>
      <c r="D74" s="45"/>
      <c r="E74" s="16">
        <f t="shared" si="29"/>
        <v>5</v>
      </c>
      <c r="F74" s="24">
        <f t="shared" si="30"/>
        <v>10</v>
      </c>
      <c r="G74" s="17">
        <f t="shared" si="28"/>
        <v>4</v>
      </c>
      <c r="H74" s="35"/>
      <c r="I74" s="38"/>
      <c r="J74" s="38"/>
      <c r="K74" s="38"/>
      <c r="L74" s="36"/>
      <c r="M74" s="35"/>
      <c r="N74" s="38"/>
      <c r="O74" s="38"/>
      <c r="P74" s="38"/>
      <c r="Q74" s="36"/>
      <c r="R74" s="35"/>
      <c r="S74" s="38"/>
      <c r="T74" s="38"/>
      <c r="U74" s="38"/>
      <c r="V74" s="36"/>
      <c r="W74" s="35"/>
      <c r="X74" s="38"/>
      <c r="Y74" s="38"/>
      <c r="Z74" s="38"/>
      <c r="AA74" s="36"/>
      <c r="AB74" s="35"/>
      <c r="AC74" s="38"/>
      <c r="AD74" s="38"/>
      <c r="AE74" s="38"/>
      <c r="AF74" s="36"/>
      <c r="AG74" s="35"/>
      <c r="AH74" s="38"/>
      <c r="AI74" s="38"/>
      <c r="AJ74" s="38"/>
      <c r="AK74" s="36"/>
      <c r="AL74" s="35">
        <v>5</v>
      </c>
      <c r="AM74" s="38">
        <v>0</v>
      </c>
      <c r="AN74" s="38">
        <v>10</v>
      </c>
      <c r="AO74" s="38" t="s">
        <v>25</v>
      </c>
      <c r="AP74" s="36">
        <v>4</v>
      </c>
      <c r="AQ74" s="37" t="s">
        <v>63</v>
      </c>
    </row>
    <row r="75" spans="1:43" ht="15" customHeight="1" x14ac:dyDescent="0.2">
      <c r="A75" s="49" t="s">
        <v>123</v>
      </c>
      <c r="B75" s="104" t="s">
        <v>210</v>
      </c>
      <c r="C75" s="11" t="s">
        <v>99</v>
      </c>
      <c r="D75" s="45"/>
      <c r="E75" s="16">
        <f t="shared" si="29"/>
        <v>5</v>
      </c>
      <c r="F75" s="24">
        <f t="shared" si="30"/>
        <v>10</v>
      </c>
      <c r="G75" s="17">
        <f t="shared" si="28"/>
        <v>5</v>
      </c>
      <c r="H75" s="35"/>
      <c r="I75" s="38"/>
      <c r="J75" s="38"/>
      <c r="K75" s="38"/>
      <c r="L75" s="36"/>
      <c r="M75" s="35"/>
      <c r="N75" s="38"/>
      <c r="O75" s="38"/>
      <c r="P75" s="38"/>
      <c r="Q75" s="36"/>
      <c r="R75" s="35"/>
      <c r="S75" s="38"/>
      <c r="T75" s="38"/>
      <c r="U75" s="38"/>
      <c r="V75" s="36"/>
      <c r="W75" s="35"/>
      <c r="X75" s="38"/>
      <c r="Y75" s="38"/>
      <c r="Z75" s="38"/>
      <c r="AA75" s="36"/>
      <c r="AB75" s="35"/>
      <c r="AC75" s="38"/>
      <c r="AD75" s="38"/>
      <c r="AE75" s="38"/>
      <c r="AF75" s="36"/>
      <c r="AG75" s="35"/>
      <c r="AH75" s="38"/>
      <c r="AI75" s="38"/>
      <c r="AJ75" s="38"/>
      <c r="AK75" s="36"/>
      <c r="AL75" s="35">
        <v>5</v>
      </c>
      <c r="AM75" s="38">
        <v>10</v>
      </c>
      <c r="AN75" s="38">
        <v>0</v>
      </c>
      <c r="AO75" s="38" t="s">
        <v>25</v>
      </c>
      <c r="AP75" s="36">
        <v>5</v>
      </c>
      <c r="AQ75" s="37"/>
    </row>
    <row r="76" spans="1:43" ht="15" customHeight="1" x14ac:dyDescent="0.2">
      <c r="A76" s="49" t="s">
        <v>124</v>
      </c>
      <c r="B76" s="104" t="s">
        <v>211</v>
      </c>
      <c r="C76" s="34" t="s">
        <v>102</v>
      </c>
      <c r="D76" s="45"/>
      <c r="E76" s="16">
        <f t="shared" si="29"/>
        <v>0</v>
      </c>
      <c r="F76" s="24">
        <f t="shared" si="30"/>
        <v>10</v>
      </c>
      <c r="G76" s="17">
        <f t="shared" si="28"/>
        <v>4</v>
      </c>
      <c r="H76" s="35"/>
      <c r="I76" s="38"/>
      <c r="J76" s="38"/>
      <c r="K76" s="38"/>
      <c r="L76" s="36"/>
      <c r="M76" s="35"/>
      <c r="N76" s="38"/>
      <c r="O76" s="38"/>
      <c r="P76" s="38"/>
      <c r="Q76" s="36"/>
      <c r="R76" s="35"/>
      <c r="S76" s="38"/>
      <c r="T76" s="38"/>
      <c r="U76" s="38"/>
      <c r="V76" s="36"/>
      <c r="W76" s="35"/>
      <c r="X76" s="38"/>
      <c r="Y76" s="38"/>
      <c r="Z76" s="38"/>
      <c r="AA76" s="36"/>
      <c r="AB76" s="35"/>
      <c r="AC76" s="38"/>
      <c r="AD76" s="38"/>
      <c r="AE76" s="38"/>
      <c r="AF76" s="36"/>
      <c r="AG76" s="35">
        <v>0</v>
      </c>
      <c r="AH76" s="38">
        <v>0</v>
      </c>
      <c r="AI76" s="38">
        <v>10</v>
      </c>
      <c r="AJ76" s="38" t="s">
        <v>25</v>
      </c>
      <c r="AK76" s="36">
        <v>4</v>
      </c>
      <c r="AL76" s="35"/>
      <c r="AM76" s="38"/>
      <c r="AN76" s="38"/>
      <c r="AO76" s="38"/>
      <c r="AP76" s="36"/>
      <c r="AQ76" s="37"/>
    </row>
    <row r="77" spans="1:43" ht="15" customHeight="1" x14ac:dyDescent="0.2">
      <c r="A77" s="49" t="s">
        <v>125</v>
      </c>
      <c r="B77" s="104" t="s">
        <v>212</v>
      </c>
      <c r="C77" s="34" t="s">
        <v>104</v>
      </c>
      <c r="D77" s="45"/>
      <c r="E77" s="16">
        <f t="shared" si="29"/>
        <v>0</v>
      </c>
      <c r="F77" s="24">
        <f t="shared" si="30"/>
        <v>10</v>
      </c>
      <c r="G77" s="17">
        <f t="shared" si="28"/>
        <v>15</v>
      </c>
      <c r="H77" s="35"/>
      <c r="I77" s="38"/>
      <c r="J77" s="38"/>
      <c r="K77" s="38"/>
      <c r="L77" s="36"/>
      <c r="M77" s="35"/>
      <c r="N77" s="38"/>
      <c r="O77" s="38"/>
      <c r="P77" s="38"/>
      <c r="Q77" s="36"/>
      <c r="R77" s="35"/>
      <c r="S77" s="38"/>
      <c r="T77" s="38"/>
      <c r="U77" s="38"/>
      <c r="V77" s="36"/>
      <c r="W77" s="35"/>
      <c r="X77" s="38"/>
      <c r="Y77" s="38"/>
      <c r="Z77" s="38"/>
      <c r="AA77" s="36"/>
      <c r="AB77" s="35"/>
      <c r="AC77" s="38"/>
      <c r="AD77" s="38"/>
      <c r="AE77" s="38"/>
      <c r="AF77" s="36"/>
      <c r="AG77" s="35"/>
      <c r="AH77" s="38"/>
      <c r="AI77" s="38"/>
      <c r="AJ77" s="38"/>
      <c r="AK77" s="36"/>
      <c r="AL77" s="35">
        <v>0</v>
      </c>
      <c r="AM77" s="38">
        <v>0</v>
      </c>
      <c r="AN77" s="38">
        <v>10</v>
      </c>
      <c r="AO77" s="38" t="s">
        <v>25</v>
      </c>
      <c r="AP77" s="36">
        <v>15</v>
      </c>
      <c r="AQ77" s="37" t="s">
        <v>102</v>
      </c>
    </row>
    <row r="78" spans="1:43" ht="15" customHeight="1" thickBot="1" x14ac:dyDescent="0.3">
      <c r="A78" s="146" t="s">
        <v>126</v>
      </c>
      <c r="B78" s="147"/>
      <c r="C78" s="148"/>
      <c r="D78" s="67"/>
      <c r="E78" s="68">
        <f t="shared" ref="E78:J78" si="31">SUM(E79:E82)</f>
        <v>0</v>
      </c>
      <c r="F78" s="69">
        <f t="shared" si="31"/>
        <v>40</v>
      </c>
      <c r="G78" s="71">
        <f t="shared" si="31"/>
        <v>12</v>
      </c>
      <c r="H78" s="68">
        <f t="shared" si="31"/>
        <v>0</v>
      </c>
      <c r="I78" s="69">
        <f t="shared" si="31"/>
        <v>0</v>
      </c>
      <c r="J78" s="69">
        <f t="shared" si="31"/>
        <v>0</v>
      </c>
      <c r="K78" s="69">
        <f>COUNTA(K79:K82)</f>
        <v>0</v>
      </c>
      <c r="L78" s="71">
        <f>SUM(L79:L82)</f>
        <v>0</v>
      </c>
      <c r="M78" s="68">
        <f>SUM(M79:M82)</f>
        <v>0</v>
      </c>
      <c r="N78" s="69">
        <f>SUM(N79:N82)</f>
        <v>0</v>
      </c>
      <c r="O78" s="69">
        <f>SUM(O79:O82)</f>
        <v>0</v>
      </c>
      <c r="P78" s="69">
        <f>COUNTA(P79:P82)</f>
        <v>0</v>
      </c>
      <c r="Q78" s="71">
        <f>SUM(Q79:Q82)</f>
        <v>0</v>
      </c>
      <c r="R78" s="68">
        <f>SUM(R79:R82)</f>
        <v>0</v>
      </c>
      <c r="S78" s="69">
        <f>SUM(S79:S82)</f>
        <v>0</v>
      </c>
      <c r="T78" s="69">
        <f>SUM(T79:T82)</f>
        <v>0</v>
      </c>
      <c r="U78" s="69">
        <f>COUNTA(U79:U82)</f>
        <v>0</v>
      </c>
      <c r="V78" s="71">
        <f>SUM(V79:V82)</f>
        <v>0</v>
      </c>
      <c r="W78" s="68">
        <f>SUM(W79:W82)</f>
        <v>0</v>
      </c>
      <c r="X78" s="69">
        <f>SUM(X79:X82)</f>
        <v>0</v>
      </c>
      <c r="Y78" s="69">
        <f>SUM(Y79:Y82)</f>
        <v>0</v>
      </c>
      <c r="Z78" s="69">
        <f>COUNTA(Z79:Z82)</f>
        <v>0</v>
      </c>
      <c r="AA78" s="71">
        <f>SUM(AA79:AA82)</f>
        <v>0</v>
      </c>
      <c r="AB78" s="68">
        <f>SUM(AB79:AB82)</f>
        <v>0</v>
      </c>
      <c r="AC78" s="69">
        <f>SUM(AC79:AC82)</f>
        <v>40</v>
      </c>
      <c r="AD78" s="69">
        <f>SUM(AD79:AD82)</f>
        <v>0</v>
      </c>
      <c r="AE78" s="69">
        <f>COUNTA(AE79:AE82)</f>
        <v>4</v>
      </c>
      <c r="AF78" s="71">
        <f>SUM(AF79:AF82)</f>
        <v>12</v>
      </c>
      <c r="AG78" s="68">
        <f>SUM(AG79:AG82)</f>
        <v>0</v>
      </c>
      <c r="AH78" s="69">
        <f>SUM(AH79:AH82)</f>
        <v>0</v>
      </c>
      <c r="AI78" s="69">
        <f>SUM(AI79:AI82)</f>
        <v>0</v>
      </c>
      <c r="AJ78" s="69">
        <f>COUNTA(AJ79:AJ82)</f>
        <v>0</v>
      </c>
      <c r="AK78" s="71">
        <f>SUM(AK79:AK82)</f>
        <v>0</v>
      </c>
      <c r="AL78" s="68">
        <f>SUM(AL79:AL82)</f>
        <v>0</v>
      </c>
      <c r="AM78" s="69">
        <f>SUM(AM79:AM82)</f>
        <v>0</v>
      </c>
      <c r="AN78" s="69">
        <f>SUM(AN79:AN82)</f>
        <v>0</v>
      </c>
      <c r="AO78" s="69">
        <f>COUNTA(AO79:AO82)</f>
        <v>0</v>
      </c>
      <c r="AP78" s="71">
        <f>SUM(AP79:AP82)</f>
        <v>0</v>
      </c>
      <c r="AQ78" s="93"/>
    </row>
    <row r="79" spans="1:43" ht="15" customHeight="1" x14ac:dyDescent="0.2">
      <c r="A79" s="48" t="s">
        <v>127</v>
      </c>
      <c r="B79" s="104" t="s">
        <v>163</v>
      </c>
      <c r="C79" s="5" t="s">
        <v>128</v>
      </c>
      <c r="D79" s="42"/>
      <c r="E79" s="14">
        <f t="shared" ref="E79:E82" si="32">H79+M79+R79+W79+AB79+AG79+AL79</f>
        <v>0</v>
      </c>
      <c r="F79" s="23">
        <f t="shared" ref="F79:F82" si="33">I79+J79+N79+O79+S79+T79+X79+Y79+AC79+AD79+AH79+AI79+AM79+AN79</f>
        <v>10</v>
      </c>
      <c r="G79" s="15">
        <f t="shared" ref="G79:G82" si="34">L79+Q79+V79+AA79+AF79+AK79+AP79</f>
        <v>3</v>
      </c>
      <c r="H79" s="14"/>
      <c r="I79" s="23"/>
      <c r="J79" s="23"/>
      <c r="K79" s="23"/>
      <c r="L79" s="15"/>
      <c r="M79" s="14"/>
      <c r="N79" s="23"/>
      <c r="O79" s="23"/>
      <c r="P79" s="23"/>
      <c r="Q79" s="15"/>
      <c r="R79" s="14"/>
      <c r="S79" s="23"/>
      <c r="T79" s="23"/>
      <c r="U79" s="23"/>
      <c r="V79" s="15"/>
      <c r="W79" s="14"/>
      <c r="X79" s="23"/>
      <c r="Y79" s="23"/>
      <c r="Z79" s="23"/>
      <c r="AA79" s="15"/>
      <c r="AB79" s="14">
        <v>0</v>
      </c>
      <c r="AC79" s="158">
        <v>10</v>
      </c>
      <c r="AD79" s="159"/>
      <c r="AE79" s="23" t="s">
        <v>25</v>
      </c>
      <c r="AF79" s="15">
        <v>3</v>
      </c>
      <c r="AG79" s="14"/>
      <c r="AH79" s="23"/>
      <c r="AI79" s="23"/>
      <c r="AJ79" s="23"/>
      <c r="AK79" s="15"/>
      <c r="AL79" s="14"/>
      <c r="AM79" s="64"/>
      <c r="AN79" s="64"/>
      <c r="AO79" s="23"/>
      <c r="AP79" s="15"/>
      <c r="AQ79" s="6"/>
    </row>
    <row r="80" spans="1:43" ht="15" customHeight="1" x14ac:dyDescent="0.2">
      <c r="A80" s="49" t="s">
        <v>129</v>
      </c>
      <c r="B80" s="104" t="s">
        <v>163</v>
      </c>
      <c r="C80" s="7" t="s">
        <v>130</v>
      </c>
      <c r="D80" s="43"/>
      <c r="E80" s="16">
        <f t="shared" si="32"/>
        <v>0</v>
      </c>
      <c r="F80" s="24">
        <f t="shared" si="33"/>
        <v>10</v>
      </c>
      <c r="G80" s="17">
        <f t="shared" si="34"/>
        <v>3</v>
      </c>
      <c r="H80" s="16"/>
      <c r="I80" s="24"/>
      <c r="J80" s="24"/>
      <c r="K80" s="24"/>
      <c r="L80" s="17"/>
      <c r="M80" s="16"/>
      <c r="N80" s="24"/>
      <c r="O80" s="24"/>
      <c r="P80" s="24"/>
      <c r="Q80" s="17"/>
      <c r="R80" s="16"/>
      <c r="S80" s="24"/>
      <c r="T80" s="24"/>
      <c r="U80" s="24"/>
      <c r="V80" s="17"/>
      <c r="W80" s="16"/>
      <c r="X80" s="24"/>
      <c r="Y80" s="24"/>
      <c r="Z80" s="24"/>
      <c r="AA80" s="17"/>
      <c r="AB80" s="16">
        <v>0</v>
      </c>
      <c r="AC80" s="149">
        <v>10</v>
      </c>
      <c r="AD80" s="150"/>
      <c r="AE80" s="24" t="s">
        <v>25</v>
      </c>
      <c r="AF80" s="17">
        <v>3</v>
      </c>
      <c r="AG80" s="16"/>
      <c r="AH80" s="24"/>
      <c r="AI80" s="24"/>
      <c r="AJ80" s="24"/>
      <c r="AK80" s="17"/>
      <c r="AL80" s="16"/>
      <c r="AM80" s="65"/>
      <c r="AN80" s="65"/>
      <c r="AO80" s="24"/>
      <c r="AP80" s="17"/>
      <c r="AQ80" s="8"/>
    </row>
    <row r="81" spans="1:43" ht="15" customHeight="1" x14ac:dyDescent="0.2">
      <c r="A81" s="49" t="s">
        <v>131</v>
      </c>
      <c r="B81" s="104" t="s">
        <v>163</v>
      </c>
      <c r="C81" s="7" t="s">
        <v>132</v>
      </c>
      <c r="D81" s="43"/>
      <c r="E81" s="16">
        <f t="shared" si="32"/>
        <v>0</v>
      </c>
      <c r="F81" s="24">
        <f t="shared" si="33"/>
        <v>10</v>
      </c>
      <c r="G81" s="17">
        <f t="shared" si="34"/>
        <v>3</v>
      </c>
      <c r="H81" s="16"/>
      <c r="I81" s="24"/>
      <c r="J81" s="24"/>
      <c r="K81" s="24"/>
      <c r="L81" s="17"/>
      <c r="M81" s="16"/>
      <c r="N81" s="24"/>
      <c r="O81" s="24"/>
      <c r="P81" s="24"/>
      <c r="Q81" s="17"/>
      <c r="R81" s="16"/>
      <c r="S81" s="24"/>
      <c r="T81" s="24"/>
      <c r="U81" s="24"/>
      <c r="V81" s="17"/>
      <c r="W81" s="16"/>
      <c r="X81" s="24"/>
      <c r="Y81" s="24"/>
      <c r="Z81" s="24"/>
      <c r="AA81" s="17"/>
      <c r="AB81" s="16">
        <v>0</v>
      </c>
      <c r="AC81" s="149">
        <v>10</v>
      </c>
      <c r="AD81" s="150"/>
      <c r="AE81" s="24" t="s">
        <v>25</v>
      </c>
      <c r="AF81" s="17">
        <v>3</v>
      </c>
      <c r="AG81" s="16"/>
      <c r="AH81" s="24"/>
      <c r="AI81" s="24"/>
      <c r="AJ81" s="24"/>
      <c r="AK81" s="17"/>
      <c r="AL81" s="16"/>
      <c r="AM81" s="65"/>
      <c r="AN81" s="65"/>
      <c r="AO81" s="24"/>
      <c r="AP81" s="17"/>
      <c r="AQ81" s="8"/>
    </row>
    <row r="82" spans="1:43" ht="15" customHeight="1" thickBot="1" x14ac:dyDescent="0.25">
      <c r="A82" s="50" t="s">
        <v>133</v>
      </c>
      <c r="B82" s="104" t="s">
        <v>163</v>
      </c>
      <c r="C82" s="7" t="s">
        <v>134</v>
      </c>
      <c r="D82" s="43"/>
      <c r="E82" s="16">
        <f t="shared" si="32"/>
        <v>0</v>
      </c>
      <c r="F82" s="24">
        <f t="shared" si="33"/>
        <v>10</v>
      </c>
      <c r="G82" s="17">
        <f t="shared" si="34"/>
        <v>3</v>
      </c>
      <c r="H82" s="16"/>
      <c r="I82" s="24"/>
      <c r="J82" s="24"/>
      <c r="K82" s="24"/>
      <c r="L82" s="17"/>
      <c r="M82" s="16"/>
      <c r="N82" s="24"/>
      <c r="O82" s="24"/>
      <c r="P82" s="24"/>
      <c r="Q82" s="17"/>
      <c r="R82" s="16"/>
      <c r="S82" s="24"/>
      <c r="T82" s="24"/>
      <c r="U82" s="24"/>
      <c r="V82" s="17"/>
      <c r="W82" s="16"/>
      <c r="X82" s="24"/>
      <c r="Y82" s="24"/>
      <c r="Z82" s="24"/>
      <c r="AA82" s="17"/>
      <c r="AB82" s="16">
        <v>0</v>
      </c>
      <c r="AC82" s="156">
        <v>10</v>
      </c>
      <c r="AD82" s="157"/>
      <c r="AE82" s="24" t="s">
        <v>25</v>
      </c>
      <c r="AF82" s="17">
        <v>3</v>
      </c>
      <c r="AG82" s="16"/>
      <c r="AH82" s="25"/>
      <c r="AI82" s="25"/>
      <c r="AJ82" s="24"/>
      <c r="AK82" s="17"/>
      <c r="AL82" s="16"/>
      <c r="AM82" s="66"/>
      <c r="AN82" s="66"/>
      <c r="AO82" s="24"/>
      <c r="AP82" s="17"/>
      <c r="AQ82" s="8"/>
    </row>
    <row r="83" spans="1:43" ht="15" customHeight="1" thickBot="1" x14ac:dyDescent="0.3">
      <c r="A83" s="146" t="s">
        <v>135</v>
      </c>
      <c r="B83" s="147"/>
      <c r="C83" s="148"/>
      <c r="D83" s="67"/>
      <c r="E83" s="68">
        <f t="shared" ref="E83:J83" si="35">SUM(E84:E90)</f>
        <v>0</v>
      </c>
      <c r="F83" s="69">
        <f t="shared" si="35"/>
        <v>49</v>
      </c>
      <c r="G83" s="71">
        <f t="shared" si="35"/>
        <v>10</v>
      </c>
      <c r="H83" s="68">
        <f t="shared" si="35"/>
        <v>0</v>
      </c>
      <c r="I83" s="69">
        <f t="shared" si="35"/>
        <v>11</v>
      </c>
      <c r="J83" s="69">
        <f t="shared" si="35"/>
        <v>0</v>
      </c>
      <c r="K83" s="69">
        <f>COUNTA(K84:K90)</f>
        <v>2</v>
      </c>
      <c r="L83" s="71">
        <f>SUM(L84:L90)</f>
        <v>1</v>
      </c>
      <c r="M83" s="68">
        <f>SUM(M84:M90)</f>
        <v>0</v>
      </c>
      <c r="N83" s="69">
        <f>SUM(N84:N90)</f>
        <v>6</v>
      </c>
      <c r="O83" s="69">
        <f>SUM(O84:O90)</f>
        <v>0</v>
      </c>
      <c r="P83" s="69">
        <f>COUNTA(P84:P90)</f>
        <v>1</v>
      </c>
      <c r="Q83" s="71">
        <f>SUM(Q84:Q90)</f>
        <v>1</v>
      </c>
      <c r="R83" s="68">
        <f>SUM(R84:R90)</f>
        <v>0</v>
      </c>
      <c r="S83" s="69">
        <f>SUM(S84:S90)</f>
        <v>6</v>
      </c>
      <c r="T83" s="69">
        <f>SUM(T84:T90)</f>
        <v>0</v>
      </c>
      <c r="U83" s="69">
        <f>COUNTA(U84:U90)</f>
        <v>1</v>
      </c>
      <c r="V83" s="71">
        <f>SUM(V84:V90)</f>
        <v>1</v>
      </c>
      <c r="W83" s="68">
        <f>SUM(W84:W90)</f>
        <v>0</v>
      </c>
      <c r="X83" s="69">
        <f>SUM(X84:X90)</f>
        <v>6</v>
      </c>
      <c r="Y83" s="69">
        <f>SUM(Y84:Y90)</f>
        <v>0</v>
      </c>
      <c r="Z83" s="69">
        <f>COUNTA(Z84:Z90)</f>
        <v>1</v>
      </c>
      <c r="AA83" s="71">
        <f>SUM(AA84:AA90)</f>
        <v>1</v>
      </c>
      <c r="AB83" s="68">
        <f>SUM(AB84:AB90)</f>
        <v>0</v>
      </c>
      <c r="AC83" s="69">
        <f>SUM(AC84:AC90)</f>
        <v>20</v>
      </c>
      <c r="AD83" s="69">
        <f>SUM(AD84:AD90)</f>
        <v>0</v>
      </c>
      <c r="AE83" s="69">
        <f>COUNTA(AE84:AE90)</f>
        <v>2</v>
      </c>
      <c r="AF83" s="71">
        <f>SUM(AF84:AF90)</f>
        <v>6</v>
      </c>
      <c r="AG83" s="68">
        <f t="shared" ref="AG83:AI83" si="36">SUM(AG84:AG90)</f>
        <v>0</v>
      </c>
      <c r="AH83" s="69">
        <f t="shared" si="36"/>
        <v>0</v>
      </c>
      <c r="AI83" s="69">
        <f t="shared" si="36"/>
        <v>0</v>
      </c>
      <c r="AJ83" s="69">
        <f t="shared" ref="AJ83" si="37">COUNTA(AJ84:AJ90)</f>
        <v>0</v>
      </c>
      <c r="AK83" s="71">
        <f t="shared" ref="AK83" si="38">SUM(AK84:AK90)</f>
        <v>0</v>
      </c>
      <c r="AL83" s="68">
        <f>SUM(AL84:AL90)</f>
        <v>0</v>
      </c>
      <c r="AM83" s="69">
        <f>SUM(AM84:AM90)</f>
        <v>0</v>
      </c>
      <c r="AN83" s="69">
        <f>SUM(AN84:AN90)</f>
        <v>0</v>
      </c>
      <c r="AO83" s="69">
        <f>COUNTA(AO84:AO90)</f>
        <v>0</v>
      </c>
      <c r="AP83" s="71">
        <f>SUM(AP84:AP90)</f>
        <v>0</v>
      </c>
      <c r="AQ83" s="93"/>
    </row>
    <row r="84" spans="1:43" ht="15" customHeight="1" x14ac:dyDescent="0.25">
      <c r="A84" s="48" t="s">
        <v>136</v>
      </c>
      <c r="B84" s="29" t="s">
        <v>164</v>
      </c>
      <c r="C84" s="41" t="s">
        <v>137</v>
      </c>
      <c r="D84" s="44"/>
      <c r="E84" s="14">
        <f t="shared" ref="E84:E90" si="39">H84+M84+R84+W84+AB84+AG84+AL84</f>
        <v>0</v>
      </c>
      <c r="F84" s="23">
        <f t="shared" ref="F84:F90" si="40">I84+J84+N84+O84+S84+T84+X84+Y84+AC84+AD84+AH84+AI84+AM84+AN84</f>
        <v>10</v>
      </c>
      <c r="G84" s="15">
        <f t="shared" ref="G84:G90" si="41">L84+Q84+V84+AA84+AF84+AK84+AP84</f>
        <v>3</v>
      </c>
      <c r="H84" s="30"/>
      <c r="I84" s="32"/>
      <c r="J84" s="32"/>
      <c r="K84" s="32"/>
      <c r="L84" s="31"/>
      <c r="M84" s="30"/>
      <c r="N84" s="32"/>
      <c r="O84" s="32"/>
      <c r="P84" s="32"/>
      <c r="Q84" s="31"/>
      <c r="R84" s="30"/>
      <c r="S84" s="32"/>
      <c r="T84" s="32"/>
      <c r="U84" s="32"/>
      <c r="V84" s="31"/>
      <c r="W84" s="30"/>
      <c r="X84" s="32"/>
      <c r="Y84" s="32"/>
      <c r="Z84" s="32"/>
      <c r="AA84" s="31"/>
      <c r="AB84" s="14">
        <v>0</v>
      </c>
      <c r="AC84" s="158">
        <v>10</v>
      </c>
      <c r="AD84" s="159"/>
      <c r="AE84" s="23" t="s">
        <v>25</v>
      </c>
      <c r="AF84" s="15">
        <v>3</v>
      </c>
      <c r="AG84" s="14"/>
      <c r="AH84" s="64"/>
      <c r="AI84" s="64"/>
      <c r="AJ84" s="23"/>
      <c r="AK84" s="15"/>
      <c r="AL84" s="30"/>
      <c r="AM84" s="32"/>
      <c r="AN84" s="32"/>
      <c r="AO84" s="32"/>
      <c r="AP84" s="31"/>
      <c r="AQ84" s="33"/>
    </row>
    <row r="85" spans="1:43" ht="15" customHeight="1" x14ac:dyDescent="0.25">
      <c r="A85" s="51" t="s">
        <v>138</v>
      </c>
      <c r="B85" s="29" t="s">
        <v>164</v>
      </c>
      <c r="C85" s="41" t="s">
        <v>139</v>
      </c>
      <c r="D85" s="44"/>
      <c r="E85" s="16">
        <f t="shared" si="39"/>
        <v>0</v>
      </c>
      <c r="F85" s="24">
        <f t="shared" si="40"/>
        <v>10</v>
      </c>
      <c r="G85" s="17">
        <f t="shared" si="41"/>
        <v>3</v>
      </c>
      <c r="H85" s="30"/>
      <c r="I85" s="32"/>
      <c r="J85" s="32"/>
      <c r="K85" s="32"/>
      <c r="L85" s="31"/>
      <c r="M85" s="30"/>
      <c r="N85" s="32"/>
      <c r="O85" s="32"/>
      <c r="P85" s="32"/>
      <c r="Q85" s="31"/>
      <c r="R85" s="30"/>
      <c r="S85" s="32"/>
      <c r="T85" s="32"/>
      <c r="U85" s="32"/>
      <c r="V85" s="31"/>
      <c r="W85" s="30"/>
      <c r="X85" s="32"/>
      <c r="Y85" s="32"/>
      <c r="Z85" s="32"/>
      <c r="AA85" s="31"/>
      <c r="AB85" s="35">
        <v>0</v>
      </c>
      <c r="AC85" s="149">
        <v>10</v>
      </c>
      <c r="AD85" s="150"/>
      <c r="AE85" s="38" t="s">
        <v>25</v>
      </c>
      <c r="AF85" s="36">
        <v>3</v>
      </c>
      <c r="AG85" s="35"/>
      <c r="AH85" s="65"/>
      <c r="AI85" s="65"/>
      <c r="AJ85" s="38"/>
      <c r="AK85" s="36"/>
      <c r="AL85" s="30"/>
      <c r="AM85" s="32"/>
      <c r="AN85" s="32"/>
      <c r="AO85" s="32"/>
      <c r="AP85" s="31"/>
      <c r="AQ85" s="33"/>
    </row>
    <row r="86" spans="1:43" ht="15" customHeight="1" x14ac:dyDescent="0.25">
      <c r="A86" s="49" t="s">
        <v>140</v>
      </c>
      <c r="B86" s="29"/>
      <c r="C86" s="41" t="s">
        <v>141</v>
      </c>
      <c r="D86" s="44"/>
      <c r="E86" s="16">
        <f t="shared" si="39"/>
        <v>0</v>
      </c>
      <c r="F86" s="24">
        <f t="shared" si="40"/>
        <v>6</v>
      </c>
      <c r="G86" s="17">
        <f t="shared" si="41"/>
        <v>1</v>
      </c>
      <c r="H86" s="30">
        <v>0</v>
      </c>
      <c r="I86" s="32">
        <v>6</v>
      </c>
      <c r="J86" s="32">
        <v>0</v>
      </c>
      <c r="K86" s="32" t="s">
        <v>30</v>
      </c>
      <c r="L86" s="31">
        <v>1</v>
      </c>
      <c r="M86" s="30"/>
      <c r="N86" s="32"/>
      <c r="O86" s="32"/>
      <c r="P86" s="32"/>
      <c r="Q86" s="31"/>
      <c r="R86" s="30"/>
      <c r="S86" s="32"/>
      <c r="T86" s="32"/>
      <c r="U86" s="32"/>
      <c r="V86" s="31"/>
      <c r="W86" s="30"/>
      <c r="X86" s="32"/>
      <c r="Y86" s="32"/>
      <c r="Z86" s="32"/>
      <c r="AA86" s="31"/>
      <c r="AB86" s="30"/>
      <c r="AC86" s="32"/>
      <c r="AD86" s="32"/>
      <c r="AE86" s="32"/>
      <c r="AF86" s="31"/>
      <c r="AG86" s="16"/>
      <c r="AH86" s="24"/>
      <c r="AI86" s="24"/>
      <c r="AJ86" s="24"/>
      <c r="AK86" s="17"/>
      <c r="AL86" s="30"/>
      <c r="AM86" s="32"/>
      <c r="AN86" s="32"/>
      <c r="AO86" s="32"/>
      <c r="AP86" s="31"/>
      <c r="AQ86" s="33"/>
    </row>
    <row r="87" spans="1:43" ht="15" customHeight="1" x14ac:dyDescent="0.25">
      <c r="A87" s="49" t="s">
        <v>142</v>
      </c>
      <c r="B87" s="29"/>
      <c r="C87" s="41" t="s">
        <v>143</v>
      </c>
      <c r="D87" s="44"/>
      <c r="E87" s="16">
        <f t="shared" si="39"/>
        <v>0</v>
      </c>
      <c r="F87" s="24">
        <f t="shared" si="40"/>
        <v>6</v>
      </c>
      <c r="G87" s="17">
        <f t="shared" si="41"/>
        <v>1</v>
      </c>
      <c r="H87" s="30"/>
      <c r="I87" s="32"/>
      <c r="J87" s="32"/>
      <c r="K87" s="32"/>
      <c r="L87" s="31"/>
      <c r="M87" s="30">
        <v>0</v>
      </c>
      <c r="N87" s="32">
        <v>6</v>
      </c>
      <c r="O87" s="32">
        <v>0</v>
      </c>
      <c r="P87" s="32" t="s">
        <v>30</v>
      </c>
      <c r="Q87" s="31">
        <v>1</v>
      </c>
      <c r="R87" s="30"/>
      <c r="S87" s="32"/>
      <c r="T87" s="32"/>
      <c r="U87" s="32"/>
      <c r="V87" s="31"/>
      <c r="W87" s="30"/>
      <c r="X87" s="32"/>
      <c r="Y87" s="32"/>
      <c r="Z87" s="32"/>
      <c r="AA87" s="31"/>
      <c r="AB87" s="30"/>
      <c r="AC87" s="32"/>
      <c r="AD87" s="32"/>
      <c r="AE87" s="32"/>
      <c r="AF87" s="31"/>
      <c r="AG87" s="16"/>
      <c r="AH87" s="24"/>
      <c r="AI87" s="24"/>
      <c r="AJ87" s="24"/>
      <c r="AK87" s="17"/>
      <c r="AL87" s="30"/>
      <c r="AM87" s="32"/>
      <c r="AN87" s="32"/>
      <c r="AO87" s="32"/>
      <c r="AP87" s="31"/>
      <c r="AQ87" s="33" t="s">
        <v>141</v>
      </c>
    </row>
    <row r="88" spans="1:43" ht="15" customHeight="1" x14ac:dyDescent="0.25">
      <c r="A88" s="49" t="s">
        <v>144</v>
      </c>
      <c r="B88" s="29"/>
      <c r="C88" s="7" t="s">
        <v>145</v>
      </c>
      <c r="D88" s="44"/>
      <c r="E88" s="16">
        <f t="shared" si="39"/>
        <v>0</v>
      </c>
      <c r="F88" s="24">
        <f t="shared" si="40"/>
        <v>6</v>
      </c>
      <c r="G88" s="17">
        <f t="shared" si="41"/>
        <v>1</v>
      </c>
      <c r="H88" s="30"/>
      <c r="I88" s="32"/>
      <c r="J88" s="32"/>
      <c r="K88" s="32"/>
      <c r="L88" s="31"/>
      <c r="M88" s="30"/>
      <c r="N88" s="32"/>
      <c r="O88" s="32"/>
      <c r="P88" s="32"/>
      <c r="Q88" s="31"/>
      <c r="R88" s="30">
        <v>0</v>
      </c>
      <c r="S88" s="32">
        <v>6</v>
      </c>
      <c r="T88" s="32">
        <v>0</v>
      </c>
      <c r="U88" s="32" t="s">
        <v>30</v>
      </c>
      <c r="V88" s="31">
        <v>1</v>
      </c>
      <c r="W88" s="30"/>
      <c r="X88" s="32"/>
      <c r="Y88" s="32"/>
      <c r="Z88" s="32"/>
      <c r="AA88" s="31"/>
      <c r="AB88" s="30"/>
      <c r="AC88" s="32"/>
      <c r="AD88" s="32"/>
      <c r="AE88" s="32"/>
      <c r="AF88" s="31"/>
      <c r="AG88" s="16"/>
      <c r="AH88" s="24"/>
      <c r="AI88" s="24"/>
      <c r="AJ88" s="24"/>
      <c r="AK88" s="17"/>
      <c r="AL88" s="30"/>
      <c r="AM88" s="32"/>
      <c r="AN88" s="32"/>
      <c r="AO88" s="32"/>
      <c r="AP88" s="31"/>
      <c r="AQ88" s="33" t="s">
        <v>143</v>
      </c>
    </row>
    <row r="89" spans="1:43" ht="15" customHeight="1" x14ac:dyDescent="0.25">
      <c r="A89" s="49" t="s">
        <v>146</v>
      </c>
      <c r="B89" s="29"/>
      <c r="C89" s="7" t="s">
        <v>147</v>
      </c>
      <c r="D89" s="44"/>
      <c r="E89" s="16">
        <f t="shared" si="39"/>
        <v>0</v>
      </c>
      <c r="F89" s="24">
        <f t="shared" si="40"/>
        <v>6</v>
      </c>
      <c r="G89" s="17">
        <f t="shared" si="41"/>
        <v>1</v>
      </c>
      <c r="H89" s="30"/>
      <c r="I89" s="32"/>
      <c r="J89" s="32"/>
      <c r="K89" s="32"/>
      <c r="L89" s="31"/>
      <c r="M89" s="30"/>
      <c r="N89" s="32"/>
      <c r="O89" s="32"/>
      <c r="P89" s="32"/>
      <c r="Q89" s="31"/>
      <c r="R89" s="30"/>
      <c r="S89" s="32"/>
      <c r="T89" s="32"/>
      <c r="U89" s="32"/>
      <c r="V89" s="31"/>
      <c r="W89" s="30">
        <v>0</v>
      </c>
      <c r="X89" s="32">
        <v>6</v>
      </c>
      <c r="Y89" s="32">
        <v>0</v>
      </c>
      <c r="Z89" s="32" t="s">
        <v>30</v>
      </c>
      <c r="AA89" s="31">
        <v>1</v>
      </c>
      <c r="AB89" s="30"/>
      <c r="AC89" s="32"/>
      <c r="AD89" s="32"/>
      <c r="AE89" s="32"/>
      <c r="AF89" s="31"/>
      <c r="AG89" s="16"/>
      <c r="AH89" s="24"/>
      <c r="AI89" s="24"/>
      <c r="AJ89" s="24"/>
      <c r="AK89" s="17"/>
      <c r="AL89" s="30"/>
      <c r="AM89" s="32"/>
      <c r="AN89" s="32"/>
      <c r="AO89" s="32"/>
      <c r="AP89" s="31"/>
      <c r="AQ89" s="33" t="s">
        <v>145</v>
      </c>
    </row>
    <row r="90" spans="1:43" ht="15" customHeight="1" x14ac:dyDescent="0.2">
      <c r="A90" s="50" t="s">
        <v>148</v>
      </c>
      <c r="B90" s="107" t="s">
        <v>213</v>
      </c>
      <c r="C90" s="9" t="s">
        <v>149</v>
      </c>
      <c r="D90" s="46"/>
      <c r="E90" s="16">
        <f t="shared" si="39"/>
        <v>0</v>
      </c>
      <c r="F90" s="24">
        <f t="shared" si="40"/>
        <v>5</v>
      </c>
      <c r="G90" s="17">
        <f t="shared" si="41"/>
        <v>0</v>
      </c>
      <c r="H90" s="18">
        <v>0</v>
      </c>
      <c r="I90" s="25">
        <v>5</v>
      </c>
      <c r="J90" s="25">
        <v>0</v>
      </c>
      <c r="K90" s="25" t="s">
        <v>28</v>
      </c>
      <c r="L90" s="19">
        <v>0</v>
      </c>
      <c r="M90" s="18"/>
      <c r="N90" s="25"/>
      <c r="O90" s="25"/>
      <c r="P90" s="25"/>
      <c r="Q90" s="19"/>
      <c r="R90" s="18"/>
      <c r="S90" s="25"/>
      <c r="T90" s="25"/>
      <c r="U90" s="25"/>
      <c r="V90" s="19"/>
      <c r="W90" s="18"/>
      <c r="X90" s="25"/>
      <c r="Y90" s="25"/>
      <c r="Z90" s="25"/>
      <c r="AA90" s="19"/>
      <c r="AB90" s="18"/>
      <c r="AC90" s="25"/>
      <c r="AD90" s="25"/>
      <c r="AE90" s="25"/>
      <c r="AF90" s="19"/>
      <c r="AG90" s="18"/>
      <c r="AH90" s="25"/>
      <c r="AI90" s="25"/>
      <c r="AJ90" s="25"/>
      <c r="AK90" s="19"/>
      <c r="AL90" s="18"/>
      <c r="AM90" s="25"/>
      <c r="AN90" s="25"/>
      <c r="AO90" s="25"/>
      <c r="AP90" s="19"/>
      <c r="AQ90" s="10"/>
    </row>
    <row r="91" spans="1:43" ht="15" customHeight="1" x14ac:dyDescent="0.25">
      <c r="A91" s="160" t="s">
        <v>150</v>
      </c>
      <c r="B91" s="161"/>
      <c r="C91" s="161"/>
      <c r="D91" s="53"/>
      <c r="E91" s="54">
        <f t="shared" ref="E91:AP91" si="42">E83+E78+E45+E24+E17+E7</f>
        <v>300</v>
      </c>
      <c r="F91" s="55">
        <f t="shared" si="42"/>
        <v>504</v>
      </c>
      <c r="G91" s="56">
        <f t="shared" si="42"/>
        <v>210</v>
      </c>
      <c r="H91" s="54">
        <f t="shared" si="42"/>
        <v>45</v>
      </c>
      <c r="I91" s="55">
        <f t="shared" si="42"/>
        <v>66</v>
      </c>
      <c r="J91" s="55">
        <f t="shared" si="42"/>
        <v>15</v>
      </c>
      <c r="K91" s="55">
        <f t="shared" si="42"/>
        <v>8</v>
      </c>
      <c r="L91" s="56">
        <f t="shared" si="42"/>
        <v>28</v>
      </c>
      <c r="M91" s="54">
        <f t="shared" si="42"/>
        <v>60</v>
      </c>
      <c r="N91" s="55">
        <f t="shared" si="42"/>
        <v>66</v>
      </c>
      <c r="O91" s="55">
        <f t="shared" si="42"/>
        <v>10</v>
      </c>
      <c r="P91" s="55">
        <f t="shared" si="42"/>
        <v>8</v>
      </c>
      <c r="Q91" s="56">
        <f t="shared" si="42"/>
        <v>30</v>
      </c>
      <c r="R91" s="54">
        <f t="shared" si="42"/>
        <v>50</v>
      </c>
      <c r="S91" s="55">
        <f t="shared" si="42"/>
        <v>56</v>
      </c>
      <c r="T91" s="55">
        <f t="shared" si="42"/>
        <v>20</v>
      </c>
      <c r="U91" s="55">
        <f t="shared" si="42"/>
        <v>8</v>
      </c>
      <c r="V91" s="56">
        <f t="shared" si="42"/>
        <v>30</v>
      </c>
      <c r="W91" s="54">
        <f t="shared" si="42"/>
        <v>65</v>
      </c>
      <c r="X91" s="55">
        <f t="shared" si="42"/>
        <v>56</v>
      </c>
      <c r="Y91" s="55">
        <f t="shared" si="42"/>
        <v>5</v>
      </c>
      <c r="Z91" s="55">
        <f t="shared" si="42"/>
        <v>8</v>
      </c>
      <c r="AA91" s="56">
        <f t="shared" si="42"/>
        <v>30</v>
      </c>
      <c r="AB91" s="54">
        <f t="shared" si="42"/>
        <v>15</v>
      </c>
      <c r="AC91" s="55">
        <f t="shared" si="42"/>
        <v>95</v>
      </c>
      <c r="AD91" s="55">
        <f t="shared" si="42"/>
        <v>0</v>
      </c>
      <c r="AE91" s="55">
        <f t="shared" si="42"/>
        <v>9</v>
      </c>
      <c r="AF91" s="56">
        <f t="shared" si="42"/>
        <v>31</v>
      </c>
      <c r="AG91" s="54">
        <f t="shared" si="42"/>
        <v>35</v>
      </c>
      <c r="AH91" s="55">
        <f t="shared" si="42"/>
        <v>35</v>
      </c>
      <c r="AI91" s="55">
        <f t="shared" si="42"/>
        <v>40</v>
      </c>
      <c r="AJ91" s="55">
        <f t="shared" si="42"/>
        <v>7</v>
      </c>
      <c r="AK91" s="56">
        <f t="shared" si="42"/>
        <v>29</v>
      </c>
      <c r="AL91" s="54">
        <f t="shared" si="42"/>
        <v>30</v>
      </c>
      <c r="AM91" s="55">
        <f t="shared" si="42"/>
        <v>20</v>
      </c>
      <c r="AN91" s="55">
        <f t="shared" si="42"/>
        <v>20</v>
      </c>
      <c r="AO91" s="55">
        <f t="shared" si="42"/>
        <v>5</v>
      </c>
      <c r="AP91" s="56">
        <f t="shared" si="42"/>
        <v>32</v>
      </c>
    </row>
    <row r="92" spans="1:43" ht="15" customHeight="1" thickBot="1" x14ac:dyDescent="0.3">
      <c r="A92" s="72" t="s">
        <v>151</v>
      </c>
      <c r="B92" s="63"/>
      <c r="C92" s="73"/>
      <c r="D92" s="73"/>
      <c r="E92" s="162">
        <f>E91+F91</f>
        <v>804</v>
      </c>
      <c r="F92" s="163"/>
      <c r="G92" s="86"/>
      <c r="H92" s="153">
        <f>SUM(H91:J91)</f>
        <v>126</v>
      </c>
      <c r="I92" s="154"/>
      <c r="J92" s="154"/>
      <c r="K92" s="154"/>
      <c r="L92" s="155"/>
      <c r="M92" s="153">
        <f>SUM(M91:O91)</f>
        <v>136</v>
      </c>
      <c r="N92" s="154"/>
      <c r="O92" s="154"/>
      <c r="P92" s="154"/>
      <c r="Q92" s="155"/>
      <c r="R92" s="153">
        <f>SUM(R91:T91)</f>
        <v>126</v>
      </c>
      <c r="S92" s="154"/>
      <c r="T92" s="154"/>
      <c r="U92" s="154"/>
      <c r="V92" s="155"/>
      <c r="W92" s="153">
        <f>SUM(W91:Y91)</f>
        <v>126</v>
      </c>
      <c r="X92" s="154"/>
      <c r="Y92" s="154"/>
      <c r="Z92" s="154"/>
      <c r="AA92" s="155"/>
      <c r="AB92" s="153">
        <f>SUM(AB91:AD91)</f>
        <v>110</v>
      </c>
      <c r="AC92" s="154"/>
      <c r="AD92" s="154"/>
      <c r="AE92" s="154"/>
      <c r="AF92" s="155"/>
      <c r="AG92" s="153">
        <f>SUM(AG91:AI91)</f>
        <v>110</v>
      </c>
      <c r="AH92" s="154"/>
      <c r="AI92" s="154"/>
      <c r="AJ92" s="154"/>
      <c r="AK92" s="155"/>
      <c r="AL92" s="153">
        <f>SUM(AL91:AN91)</f>
        <v>70</v>
      </c>
      <c r="AM92" s="154"/>
      <c r="AN92" s="154"/>
      <c r="AO92" s="154"/>
      <c r="AP92" s="155"/>
    </row>
    <row r="93" spans="1:43" ht="15" customHeight="1" x14ac:dyDescent="0.25">
      <c r="A93" s="74" t="s">
        <v>152</v>
      </c>
      <c r="B93" s="75"/>
      <c r="C93" s="76"/>
      <c r="D93" s="76"/>
      <c r="E93" s="77"/>
      <c r="F93" s="77"/>
      <c r="G93" s="87">
        <v>1</v>
      </c>
      <c r="H93" s="88"/>
      <c r="I93" s="77"/>
      <c r="J93" s="77"/>
      <c r="K93" s="76">
        <f>COUNTIF(K7:K53,"a")+COUNTIF(K78:K90,"a")</f>
        <v>1</v>
      </c>
      <c r="L93" s="87"/>
      <c r="M93" s="88"/>
      <c r="N93" s="77"/>
      <c r="O93" s="77"/>
      <c r="P93" s="76">
        <f>COUNTIF(P7:P53,"a")+COUNTIF(P78:P90,"a")</f>
        <v>0</v>
      </c>
      <c r="Q93" s="87"/>
      <c r="R93" s="88"/>
      <c r="S93" s="77"/>
      <c r="T93" s="77"/>
      <c r="U93" s="76">
        <f>COUNTIF(U7:U53,"a")+COUNTIF(U78:U90,"a")</f>
        <v>0</v>
      </c>
      <c r="V93" s="87"/>
      <c r="W93" s="88"/>
      <c r="X93" s="77"/>
      <c r="Y93" s="77"/>
      <c r="Z93" s="76">
        <f>COUNTIF(Z7:Z53,"a")+COUNTIF(Z78:Z90,"a")</f>
        <v>0</v>
      </c>
      <c r="AA93" s="87"/>
      <c r="AB93" s="88"/>
      <c r="AC93" s="77"/>
      <c r="AD93" s="77"/>
      <c r="AE93" s="76">
        <f>COUNTIF(AE7:AE53,"a")+COUNTIF(AE78:AE90,"a")</f>
        <v>0</v>
      </c>
      <c r="AF93" s="87"/>
      <c r="AG93" s="88"/>
      <c r="AH93" s="77"/>
      <c r="AI93" s="77"/>
      <c r="AJ93" s="76">
        <f>COUNTIF(AJ7:AJ53,"a")+COUNTIF(AJ78:AJ90,"a")</f>
        <v>0</v>
      </c>
      <c r="AK93" s="87"/>
      <c r="AL93" s="88"/>
      <c r="AM93" s="77"/>
      <c r="AN93" s="77"/>
      <c r="AO93" s="76">
        <f>COUNTIF(AO7:AO53,"a")+COUNTIF(AO78:AO90,"a")</f>
        <v>0</v>
      </c>
      <c r="AP93" s="87"/>
    </row>
    <row r="94" spans="1:43" ht="15" customHeight="1" x14ac:dyDescent="0.25">
      <c r="A94" s="78" t="s">
        <v>153</v>
      </c>
      <c r="B94" s="79"/>
      <c r="C94" s="80"/>
      <c r="D94" s="80"/>
      <c r="E94" s="81"/>
      <c r="F94" s="81"/>
      <c r="G94" s="89">
        <v>33</v>
      </c>
      <c r="H94" s="90"/>
      <c r="I94" s="81"/>
      <c r="J94" s="81"/>
      <c r="K94" s="80">
        <f>COUNTIF(K7:K53,"é")+COUNTIF(K78:K90,"é")</f>
        <v>4</v>
      </c>
      <c r="L94" s="89"/>
      <c r="M94" s="90"/>
      <c r="N94" s="81"/>
      <c r="O94" s="81"/>
      <c r="P94" s="80">
        <f>COUNTIF(P7:P53,"é")+COUNTIF(P78:P90,"é")</f>
        <v>3</v>
      </c>
      <c r="Q94" s="89"/>
      <c r="R94" s="90"/>
      <c r="S94" s="81"/>
      <c r="T94" s="81"/>
      <c r="U94" s="80">
        <f>COUNTIF(U7:U53,"é")+COUNTIF(U78:U90,"é")</f>
        <v>6</v>
      </c>
      <c r="V94" s="89"/>
      <c r="W94" s="90"/>
      <c r="X94" s="81"/>
      <c r="Y94" s="81"/>
      <c r="Z94" s="80">
        <f>COUNTIF(Z7:Z53,"é")+COUNTIF(Z78:Z90,"é")</f>
        <v>3</v>
      </c>
      <c r="AA94" s="89"/>
      <c r="AB94" s="90"/>
      <c r="AC94" s="81"/>
      <c r="AD94" s="81"/>
      <c r="AE94" s="80">
        <f>COUNTIF(AE7:AE53,"é")+COUNTIF(AE78:AE90,"é")</f>
        <v>7</v>
      </c>
      <c r="AF94" s="89"/>
      <c r="AG94" s="90"/>
      <c r="AH94" s="81"/>
      <c r="AI94" s="81"/>
      <c r="AJ94" s="80">
        <f>COUNTIF(AJ7:AJ53,"é")+COUNTIF(AJ78:AJ90,"é")</f>
        <v>5</v>
      </c>
      <c r="AK94" s="89"/>
      <c r="AL94" s="90"/>
      <c r="AM94" s="81"/>
      <c r="AN94" s="81"/>
      <c r="AO94" s="80">
        <f>COUNTIF(AO7:AO53,"é")+COUNTIF(AO78:AO90,"é")</f>
        <v>4</v>
      </c>
      <c r="AP94" s="89"/>
    </row>
    <row r="95" spans="1:43" ht="15" customHeight="1" x14ac:dyDescent="0.25">
      <c r="A95" s="78" t="s">
        <v>154</v>
      </c>
      <c r="B95" s="79"/>
      <c r="C95" s="80"/>
      <c r="D95" s="80"/>
      <c r="E95" s="81"/>
      <c r="F95" s="81"/>
      <c r="G95" s="89">
        <v>4</v>
      </c>
      <c r="H95" s="90"/>
      <c r="I95" s="81"/>
      <c r="J95" s="81"/>
      <c r="K95" s="80">
        <f>COUNTIF(K7:K53,"h")+COUNTIF(K78:K90,"h")</f>
        <v>1</v>
      </c>
      <c r="L95" s="89"/>
      <c r="M95" s="90"/>
      <c r="N95" s="81"/>
      <c r="O95" s="81"/>
      <c r="P95" s="80">
        <f>COUNTIF(P7:P53,"h")+COUNTIF(P78:P90,"h")</f>
        <v>1</v>
      </c>
      <c r="Q95" s="89"/>
      <c r="R95" s="90"/>
      <c r="S95" s="81"/>
      <c r="T95" s="81"/>
      <c r="U95" s="80">
        <f>COUNTIF(U7:U53,"h")+COUNTIF(U78:U90,"h")</f>
        <v>1</v>
      </c>
      <c r="V95" s="89"/>
      <c r="W95" s="90"/>
      <c r="X95" s="81"/>
      <c r="Y95" s="81"/>
      <c r="Z95" s="80">
        <f>COUNTIF(Z7:Z53,"h")+COUNTIF(Z78:Z90,"h")</f>
        <v>1</v>
      </c>
      <c r="AA95" s="89"/>
      <c r="AB95" s="90"/>
      <c r="AC95" s="81"/>
      <c r="AD95" s="81"/>
      <c r="AE95" s="80">
        <f>COUNTIF(AE7:AE53,"h")+COUNTIF(AE78:AE90,"h")</f>
        <v>0</v>
      </c>
      <c r="AF95" s="89"/>
      <c r="AG95" s="90"/>
      <c r="AH95" s="81"/>
      <c r="AI95" s="81"/>
      <c r="AJ95" s="80">
        <f>COUNTIF(AJ7:AJ53,"h")+COUNTIF(AJ78:AJ90,"h")</f>
        <v>0</v>
      </c>
      <c r="AK95" s="89"/>
      <c r="AL95" s="90"/>
      <c r="AM95" s="81"/>
      <c r="AN95" s="81"/>
      <c r="AO95" s="80">
        <f>COUNTIF(AO7:AO53,"h")+COUNTIF(AO78:AO90,"h")</f>
        <v>0</v>
      </c>
      <c r="AP95" s="89"/>
    </row>
    <row r="96" spans="1:43" ht="15" customHeight="1" thickBot="1" x14ac:dyDescent="0.3">
      <c r="A96" s="82" t="s">
        <v>155</v>
      </c>
      <c r="B96" s="83"/>
      <c r="C96" s="84"/>
      <c r="D96" s="84"/>
      <c r="E96" s="85"/>
      <c r="F96" s="85"/>
      <c r="G96" s="91">
        <v>15</v>
      </c>
      <c r="H96" s="92"/>
      <c r="I96" s="85"/>
      <c r="J96" s="85"/>
      <c r="K96" s="84">
        <f>COUNTIF(K7:K53,"v")+COUNTIF(K78:K90,"v")</f>
        <v>2</v>
      </c>
      <c r="L96" s="91"/>
      <c r="M96" s="92"/>
      <c r="N96" s="85"/>
      <c r="O96" s="85"/>
      <c r="P96" s="84">
        <f>COUNTIF(P7:P53,"v")+COUNTIF(P78:P90,"v")</f>
        <v>4</v>
      </c>
      <c r="Q96" s="91"/>
      <c r="R96" s="92"/>
      <c r="S96" s="85"/>
      <c r="T96" s="85"/>
      <c r="U96" s="84">
        <f>COUNTIF(U7:U53,"v")+COUNTIF(U78:U90,"v")</f>
        <v>1</v>
      </c>
      <c r="V96" s="91"/>
      <c r="W96" s="92"/>
      <c r="X96" s="85"/>
      <c r="Y96" s="85"/>
      <c r="Z96" s="84">
        <f>COUNTIF(Z7:Z53,"v")+COUNTIF(Z78:Z90,"v")</f>
        <v>4</v>
      </c>
      <c r="AA96" s="91"/>
      <c r="AB96" s="92"/>
      <c r="AC96" s="85"/>
      <c r="AD96" s="85"/>
      <c r="AE96" s="84">
        <f>COUNTIF(AE7:AE53,"v")+COUNTIF(AE78:AE90,"v")</f>
        <v>2</v>
      </c>
      <c r="AF96" s="91"/>
      <c r="AG96" s="92"/>
      <c r="AH96" s="85"/>
      <c r="AI96" s="85"/>
      <c r="AJ96" s="84">
        <f>COUNTIF(AJ7:AJ53,"v")+COUNTIF(AJ78:AJ90,"v")</f>
        <v>2</v>
      </c>
      <c r="AK96" s="91"/>
      <c r="AL96" s="92"/>
      <c r="AM96" s="85"/>
      <c r="AN96" s="85"/>
      <c r="AO96" s="84">
        <f>COUNTIF(AO7:AO53,"v")+COUNTIF(AO78:AO90,"v")</f>
        <v>1</v>
      </c>
      <c r="AP96" s="91"/>
    </row>
    <row r="97" spans="1:43" ht="15" customHeight="1" thickBot="1" x14ac:dyDescent="0.3">
      <c r="A97" s="72" t="s">
        <v>156</v>
      </c>
      <c r="B97" s="63"/>
      <c r="C97" s="73"/>
      <c r="D97" s="73"/>
      <c r="E97" s="96">
        <f>E91/(E91+F91)</f>
        <v>0.37313432835820898</v>
      </c>
      <c r="F97" s="95">
        <f>F91/(E91+F91)</f>
        <v>0.62686567164179108</v>
      </c>
      <c r="G97" s="1">
        <f>SUM(G93:G96)</f>
        <v>53</v>
      </c>
    </row>
    <row r="98" spans="1:43" x14ac:dyDescent="0.25">
      <c r="B98" s="2"/>
      <c r="C98" s="1"/>
      <c r="D98" s="1"/>
      <c r="E98" s="1"/>
    </row>
    <row r="99" spans="1:43" ht="13.5" thickBot="1" x14ac:dyDescent="0.3">
      <c r="B99" s="1"/>
      <c r="C99" s="1"/>
      <c r="D99" s="1"/>
      <c r="E99" s="1"/>
      <c r="O99" s="3"/>
      <c r="P99" s="3"/>
      <c r="Q99" s="3"/>
      <c r="R99" s="3"/>
      <c r="S99" s="3"/>
      <c r="U99" s="3"/>
      <c r="V99" s="3"/>
      <c r="W99" s="3"/>
      <c r="X99" s="3"/>
      <c r="Y99" s="3"/>
      <c r="Z99" s="3"/>
      <c r="AA99" s="3"/>
      <c r="AB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60.75" thickBot="1" x14ac:dyDescent="0.3">
      <c r="B100" s="2"/>
      <c r="C100" s="99" t="s">
        <v>157</v>
      </c>
      <c r="D100" s="1"/>
      <c r="H100" s="2"/>
      <c r="K100" s="3"/>
      <c r="L100" s="3"/>
      <c r="M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3.5" thickBot="1" x14ac:dyDescent="0.3">
      <c r="B101" s="1"/>
      <c r="C101" s="1"/>
      <c r="D101" s="1"/>
      <c r="H101" s="2"/>
      <c r="J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25">
      <c r="B102" s="108"/>
      <c r="C102" s="109" t="s">
        <v>158</v>
      </c>
      <c r="D102" s="110"/>
      <c r="F102" s="4"/>
      <c r="J102" s="3"/>
      <c r="K102" s="3"/>
      <c r="L102" s="3"/>
      <c r="M102" s="3"/>
      <c r="P102" s="3"/>
      <c r="Q102" s="3"/>
      <c r="R102" s="3"/>
      <c r="S102" s="3"/>
      <c r="T102" s="3"/>
      <c r="U102" s="3"/>
      <c r="V102" s="3"/>
      <c r="W102" s="3"/>
      <c r="AM102" s="3"/>
      <c r="AN102" s="3"/>
      <c r="AO102" s="3"/>
      <c r="AP102" s="3"/>
      <c r="AQ102" s="3"/>
    </row>
    <row r="103" spans="1:43" ht="13.5" thickBot="1" x14ac:dyDescent="0.3">
      <c r="B103" s="115"/>
      <c r="C103" s="102" t="s">
        <v>159</v>
      </c>
      <c r="D103" s="111">
        <f>D104+D108</f>
        <v>30</v>
      </c>
      <c r="F103" s="4"/>
      <c r="J103" s="3"/>
      <c r="K103" s="3"/>
      <c r="L103" s="3"/>
      <c r="M103" s="3"/>
      <c r="P103" s="3"/>
      <c r="Q103" s="3"/>
      <c r="R103" s="3"/>
      <c r="S103" s="3"/>
      <c r="T103" s="3"/>
      <c r="U103" s="3"/>
      <c r="V103" s="3"/>
      <c r="W103" s="3"/>
      <c r="AM103" s="3"/>
      <c r="AN103" s="3"/>
      <c r="AO103" s="3"/>
      <c r="AP103" s="3"/>
      <c r="AQ103" s="3"/>
    </row>
    <row r="104" spans="1:43" x14ac:dyDescent="0.25">
      <c r="B104" s="115"/>
      <c r="C104" s="100" t="s">
        <v>160</v>
      </c>
      <c r="D104" s="112">
        <f>SUM(D105:D107)</f>
        <v>13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25">
      <c r="B105" s="115" t="s">
        <v>182</v>
      </c>
      <c r="C105" s="101" t="s">
        <v>48</v>
      </c>
      <c r="D105" s="113">
        <v>4</v>
      </c>
    </row>
    <row r="106" spans="1:43" x14ac:dyDescent="0.25">
      <c r="B106" s="115" t="s">
        <v>183</v>
      </c>
      <c r="C106" s="101" t="s">
        <v>58</v>
      </c>
      <c r="D106" s="113">
        <v>5</v>
      </c>
    </row>
    <row r="107" spans="1:43" x14ac:dyDescent="0.25">
      <c r="B107" s="115" t="s">
        <v>178</v>
      </c>
      <c r="C107" s="101" t="s">
        <v>47</v>
      </c>
      <c r="D107" s="113">
        <v>4</v>
      </c>
    </row>
    <row r="108" spans="1:43" x14ac:dyDescent="0.25">
      <c r="B108" s="115"/>
      <c r="C108" s="100" t="s">
        <v>161</v>
      </c>
      <c r="D108" s="112">
        <f>D109</f>
        <v>17</v>
      </c>
      <c r="E108" s="1"/>
      <c r="N108" s="3"/>
      <c r="O108" s="2"/>
    </row>
    <row r="109" spans="1:43" x14ac:dyDescent="0.25">
      <c r="B109" s="115"/>
      <c r="C109" s="103" t="s">
        <v>228</v>
      </c>
      <c r="D109" s="114">
        <f>SUM(D110:D113)</f>
        <v>17</v>
      </c>
      <c r="E109" s="1"/>
    </row>
    <row r="110" spans="1:43" x14ac:dyDescent="0.25">
      <c r="B110" s="115" t="s">
        <v>217</v>
      </c>
      <c r="C110" s="101" t="s">
        <v>218</v>
      </c>
      <c r="D110" s="113">
        <v>4</v>
      </c>
      <c r="E110" s="1"/>
    </row>
    <row r="111" spans="1:43" x14ac:dyDescent="0.25">
      <c r="B111" s="115" t="s">
        <v>219</v>
      </c>
      <c r="C111" s="101" t="s">
        <v>220</v>
      </c>
      <c r="D111" s="113">
        <v>5</v>
      </c>
      <c r="E111" s="1"/>
    </row>
    <row r="112" spans="1:43" x14ac:dyDescent="0.25">
      <c r="B112" s="115" t="s">
        <v>221</v>
      </c>
      <c r="C112" s="101" t="s">
        <v>222</v>
      </c>
      <c r="D112" s="113">
        <v>4</v>
      </c>
      <c r="E112" s="1"/>
    </row>
    <row r="113" spans="2:5" x14ac:dyDescent="0.25">
      <c r="B113" s="115" t="s">
        <v>223</v>
      </c>
      <c r="C113" s="101" t="s">
        <v>224</v>
      </c>
      <c r="D113" s="113">
        <v>4</v>
      </c>
    </row>
    <row r="114" spans="2:5" x14ac:dyDescent="0.25">
      <c r="B114" s="115"/>
      <c r="C114" s="103" t="s">
        <v>239</v>
      </c>
      <c r="D114" s="114">
        <f>SUM(D115:D118)</f>
        <v>16</v>
      </c>
      <c r="E114" s="1"/>
    </row>
    <row r="115" spans="2:5" x14ac:dyDescent="0.25">
      <c r="B115" s="115" t="s">
        <v>231</v>
      </c>
      <c r="C115" s="101" t="s">
        <v>232</v>
      </c>
      <c r="D115" s="113">
        <v>4</v>
      </c>
      <c r="E115" s="1"/>
    </row>
    <row r="116" spans="2:5" x14ac:dyDescent="0.25">
      <c r="B116" s="115" t="s">
        <v>233</v>
      </c>
      <c r="C116" s="101" t="s">
        <v>234</v>
      </c>
      <c r="D116" s="113">
        <v>4</v>
      </c>
      <c r="E116" s="1"/>
    </row>
    <row r="117" spans="2:5" x14ac:dyDescent="0.25">
      <c r="B117" s="115" t="s">
        <v>235</v>
      </c>
      <c r="C117" s="101" t="s">
        <v>97</v>
      </c>
      <c r="D117" s="113">
        <v>4</v>
      </c>
      <c r="E117" s="1"/>
    </row>
    <row r="118" spans="2:5" x14ac:dyDescent="0.25">
      <c r="B118" s="115" t="s">
        <v>236</v>
      </c>
      <c r="C118" s="101" t="s">
        <v>237</v>
      </c>
      <c r="D118" s="113">
        <v>4</v>
      </c>
    </row>
    <row r="119" spans="2:5" x14ac:dyDescent="0.25">
      <c r="B119" s="115"/>
      <c r="C119" s="103" t="s">
        <v>240</v>
      </c>
      <c r="D119" s="114">
        <f>SUM(D120:D123)</f>
        <v>16</v>
      </c>
    </row>
    <row r="120" spans="2:5" x14ac:dyDescent="0.25">
      <c r="B120" s="115" t="s">
        <v>202</v>
      </c>
      <c r="C120" s="101" t="s">
        <v>106</v>
      </c>
      <c r="D120" s="113">
        <v>4</v>
      </c>
    </row>
    <row r="121" spans="2:5" x14ac:dyDescent="0.25">
      <c r="B121" s="115" t="s">
        <v>203</v>
      </c>
      <c r="C121" s="101" t="s">
        <v>108</v>
      </c>
      <c r="D121" s="113">
        <v>4</v>
      </c>
    </row>
    <row r="122" spans="2:5" x14ac:dyDescent="0.25">
      <c r="B122" s="115" t="s">
        <v>204</v>
      </c>
      <c r="C122" s="101" t="s">
        <v>110</v>
      </c>
      <c r="D122" s="113">
        <v>4</v>
      </c>
    </row>
    <row r="123" spans="2:5" x14ac:dyDescent="0.25">
      <c r="B123" s="115" t="s">
        <v>205</v>
      </c>
      <c r="C123" s="101" t="s">
        <v>112</v>
      </c>
      <c r="D123" s="113">
        <v>4</v>
      </c>
    </row>
    <row r="124" spans="2:5" x14ac:dyDescent="0.25">
      <c r="B124" s="115"/>
      <c r="C124" s="103" t="s">
        <v>241</v>
      </c>
      <c r="D124" s="114">
        <f>SUM(D125:D128)</f>
        <v>16</v>
      </c>
    </row>
    <row r="125" spans="2:5" x14ac:dyDescent="0.25">
      <c r="B125" s="115" t="s">
        <v>206</v>
      </c>
      <c r="C125" s="101" t="s">
        <v>117</v>
      </c>
      <c r="D125" s="113">
        <v>4</v>
      </c>
    </row>
    <row r="126" spans="2:5" x14ac:dyDescent="0.25">
      <c r="B126" s="115" t="s">
        <v>207</v>
      </c>
      <c r="C126" s="101" t="s">
        <v>97</v>
      </c>
      <c r="D126" s="113">
        <v>4</v>
      </c>
    </row>
    <row r="127" spans="2:5" x14ac:dyDescent="0.25">
      <c r="B127" s="115" t="s">
        <v>208</v>
      </c>
      <c r="C127" s="101" t="s">
        <v>120</v>
      </c>
      <c r="D127" s="113">
        <v>4</v>
      </c>
    </row>
    <row r="128" spans="2:5" ht="13.5" thickBot="1" x14ac:dyDescent="0.3">
      <c r="B128" s="116" t="s">
        <v>209</v>
      </c>
      <c r="C128" s="102" t="s">
        <v>122</v>
      </c>
      <c r="D128" s="111">
        <v>4</v>
      </c>
    </row>
    <row r="129" spans="3:4" x14ac:dyDescent="0.25">
      <c r="C129" s="1"/>
      <c r="D129" s="1"/>
    </row>
    <row r="130" spans="3:4" x14ac:dyDescent="0.25">
      <c r="D130" s="1"/>
    </row>
    <row r="131" spans="3:4" x14ac:dyDescent="0.25">
      <c r="D131" s="1"/>
    </row>
    <row r="132" spans="3:4" x14ac:dyDescent="0.25">
      <c r="D132" s="1"/>
    </row>
    <row r="133" spans="3:4" x14ac:dyDescent="0.25">
      <c r="D133" s="1"/>
    </row>
  </sheetData>
  <mergeCells count="42">
    <mergeCell ref="A83:C83"/>
    <mergeCell ref="AC84:AD84"/>
    <mergeCell ref="AC85:AD85"/>
    <mergeCell ref="A91:C91"/>
    <mergeCell ref="E92:F92"/>
    <mergeCell ref="H92:L92"/>
    <mergeCell ref="M92:Q92"/>
    <mergeCell ref="R92:V92"/>
    <mergeCell ref="W92:AA92"/>
    <mergeCell ref="AB92:AF92"/>
    <mergeCell ref="AG92:AK92"/>
    <mergeCell ref="AL92:AP92"/>
    <mergeCell ref="AC82:AD82"/>
    <mergeCell ref="AC81:AD81"/>
    <mergeCell ref="AC79:AD79"/>
    <mergeCell ref="W5:AA5"/>
    <mergeCell ref="A78:C78"/>
    <mergeCell ref="AC80:AD80"/>
    <mergeCell ref="A7:C7"/>
    <mergeCell ref="A17:C17"/>
    <mergeCell ref="B62:C62"/>
    <mergeCell ref="B70:C70"/>
    <mergeCell ref="B46:C46"/>
    <mergeCell ref="A24:C24"/>
    <mergeCell ref="A45:C45"/>
    <mergeCell ref="B54:C54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96">
    <cfRule type="cellIs" dxfId="6" priority="7" operator="greaterThan">
      <formula>5</formula>
    </cfRule>
  </conditionalFormatting>
  <conditionalFormatting sqref="P96">
    <cfRule type="cellIs" dxfId="5" priority="6" operator="greaterThan">
      <formula>5</formula>
    </cfRule>
  </conditionalFormatting>
  <conditionalFormatting sqref="U96">
    <cfRule type="cellIs" dxfId="4" priority="5" operator="greaterThan">
      <formula>5</formula>
    </cfRule>
  </conditionalFormatting>
  <conditionalFormatting sqref="Z96">
    <cfRule type="cellIs" dxfId="3" priority="4" operator="greaterThan">
      <formula>5</formula>
    </cfRule>
  </conditionalFormatting>
  <conditionalFormatting sqref="AE96">
    <cfRule type="cellIs" dxfId="2" priority="3" operator="greaterThan">
      <formula>5</formula>
    </cfRule>
  </conditionalFormatting>
  <conditionalFormatting sqref="AJ96">
    <cfRule type="cellIs" dxfId="1" priority="2" operator="greaterThan">
      <formula>5</formula>
    </cfRule>
  </conditionalFormatting>
  <conditionalFormatting sqref="AO96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6FF12-56B1-4206-80BF-568D0F162FC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9a0d6c6-d406-4ea9-8149-505dbbf73136"/>
    <ds:schemaRef ds:uri="e3386913-36fb-4319-ad0d-41cc24f8ebd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cp:lastPrinted>2023-06-29T14:09:13Z</cp:lastPrinted>
  <dcterms:created xsi:type="dcterms:W3CDTF">2016-05-11T14:59:07Z</dcterms:created>
  <dcterms:modified xsi:type="dcterms:W3CDTF">2025-10-03T12:43:33Z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