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MM mintatanterv\"/>
    </mc:Choice>
  </mc:AlternateContent>
  <xr:revisionPtr revIDLastSave="0" documentId="13_ncr:1_{F2C5EB8A-C7D9-4940-B56F-102B06FF4CCA}" xr6:coauthVersionLast="47" xr6:coauthVersionMax="47" xr10:uidLastSave="{00000000-0000-0000-0000-000000000000}"/>
  <bookViews>
    <workbookView xWindow="0" yWindow="1440" windowWidth="25575" windowHeight="13215" xr2:uid="{00000000-000D-0000-FFFF-FFFF00000000}"/>
  </bookViews>
  <sheets>
    <sheet name="Nappal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89" i="1" l="1"/>
  <c r="D111" i="1" l="1"/>
  <c r="D106" i="1"/>
  <c r="D101" i="1"/>
  <c r="D100" i="1" s="1"/>
  <c r="D96" i="1"/>
  <c r="D95" i="1" l="1"/>
  <c r="G27" i="1"/>
  <c r="G50" i="1" l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<sst xmlns="http://schemas.openxmlformats.org/spreadsheetml/2006/main" count="422" uniqueCount="242">
  <si>
    <t>Műszaki menedzser alapképzés</t>
  </si>
  <si>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</si>
  <si>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</si>
  <si>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</si>
  <si>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</si>
  <si>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</si>
  <si>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</si>
  <si>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</si>
  <si>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</si>
  <si>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</si>
  <si>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</si>
  <si>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</si>
  <si>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</si>
  <si>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</si>
  <si>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</si>
  <si>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</si>
  <si>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</si>
  <si>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EA</t>
  </si>
  <si>
    <t>GY+L</t>
  </si>
  <si>
    <t>KR</t>
  </si>
  <si>
    <t>GY</t>
  </si>
  <si>
    <t>L</t>
  </si>
  <si>
    <t>K</t>
  </si>
  <si>
    <t>Természettudományi ismeretek (Kredit: 40-50)</t>
  </si>
  <si>
    <t>KTXM1GMBNF</t>
  </si>
  <si>
    <t>Matematika I</t>
  </si>
  <si>
    <t>v</t>
  </si>
  <si>
    <t>KTXM2GMBNF</t>
  </si>
  <si>
    <t>Matematika II</t>
  </si>
  <si>
    <t>GMXTT1MBNF</t>
  </si>
  <si>
    <t>Természettudományok alapjai</t>
  </si>
  <si>
    <t>é</t>
  </si>
  <si>
    <t>GIXIA1MBNF</t>
  </si>
  <si>
    <t>Informatika és programozási alapimeretek</t>
  </si>
  <si>
    <t>B%ME2MBNF</t>
  </si>
  <si>
    <t>Mechanika</t>
  </si>
  <si>
    <t>blended</t>
  </si>
  <si>
    <t>KTXF1MHBNF</t>
  </si>
  <si>
    <t>Fizika</t>
  </si>
  <si>
    <t>K%XEL1MBNF</t>
  </si>
  <si>
    <t>Elektrotechnika</t>
  </si>
  <si>
    <t>8.</t>
  </si>
  <si>
    <t>GMEST1MBNF</t>
  </si>
  <si>
    <t>Statisztika I</t>
  </si>
  <si>
    <t>9.</t>
  </si>
  <si>
    <t>GMEST2MBNF</t>
  </si>
  <si>
    <t>Statisztika II</t>
  </si>
  <si>
    <t>Gazdasági és humán ismeretek (Kredit: 14-30)</t>
  </si>
  <si>
    <t>10.</t>
  </si>
  <si>
    <t>GUETM1MBNF</t>
  </si>
  <si>
    <t>Tanulásmódszertani és kreatív megoldások tréning</t>
  </si>
  <si>
    <t>11.</t>
  </si>
  <si>
    <t>GUEHT1MBNF</t>
  </si>
  <si>
    <t>Hallgatói tutorálás</t>
  </si>
  <si>
    <t>e-learning</t>
  </si>
  <si>
    <t>12.</t>
  </si>
  <si>
    <t>GIEVG1MBNF</t>
  </si>
  <si>
    <t>Vállalkozásgazdaságtan</t>
  </si>
  <si>
    <t>13.</t>
  </si>
  <si>
    <t>GKXKG2MBNF</t>
  </si>
  <si>
    <t>Közgazdaságtani alapismeretek</t>
  </si>
  <si>
    <t>14.</t>
  </si>
  <si>
    <t>GMXHR2MBNF</t>
  </si>
  <si>
    <t>HR menedzsment és vezetési technikák</t>
  </si>
  <si>
    <t>Menedzsment alapjai</t>
  </si>
  <si>
    <t>15.</t>
  </si>
  <si>
    <t>GMESA2MBNF</t>
  </si>
  <si>
    <t>Számvitel alapjai</t>
  </si>
  <si>
    <t>Műszaki menedzser szakmai ismeretek (Kredit: 70-105)</t>
  </si>
  <si>
    <t>16.</t>
  </si>
  <si>
    <t>GKEJI1MBNF</t>
  </si>
  <si>
    <t>Államigazgatási és gazdasági jogi ismeretek</t>
  </si>
  <si>
    <t>17.</t>
  </si>
  <si>
    <t>GUETR2MBNF</t>
  </si>
  <si>
    <t>Tutori rendszer kiépítése és korszerű tanulástechnikai alapkompetenciák a mérnökké válás során</t>
  </si>
  <si>
    <t>18.</t>
  </si>
  <si>
    <t>GMEMD1MBNF</t>
  </si>
  <si>
    <t>19.</t>
  </si>
  <si>
    <t>GIXVS2MBNF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</si>
  <si>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</si>
  <si>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</si>
  <si>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</si>
  <si>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</si>
  <si>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</si>
  <si>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</si>
  <si>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</si>
  <si>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</si>
  <si>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</si>
  <si>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</si>
  <si>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</si>
  <si>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</si>
  <si>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GKEVP2MBNF</t>
  </si>
  <si>
    <t>Vállalkozások pénzügyei</t>
  </si>
  <si>
    <t>24.</t>
  </si>
  <si>
    <t>GUEMA1MBNF</t>
  </si>
  <si>
    <t>Marketing alapjai</t>
  </si>
  <si>
    <t>25.</t>
  </si>
  <si>
    <t>GKEPM1MBNF</t>
  </si>
  <si>
    <t>Projektmenedzsment</t>
  </si>
  <si>
    <t>26.</t>
  </si>
  <si>
    <t>GMEDR2MBNF</t>
  </si>
  <si>
    <t>Döntéstámogató rendszerek</t>
  </si>
  <si>
    <t>27.</t>
  </si>
  <si>
    <t>GMXLM1MBNF</t>
  </si>
  <si>
    <t>Lean menedzsment</t>
  </si>
  <si>
    <t>28.</t>
  </si>
  <si>
    <t>GMELO1MBNF</t>
  </si>
  <si>
    <t>Logisztika</t>
  </si>
  <si>
    <t>29.</t>
  </si>
  <si>
    <t>B%EIM2MBNF</t>
  </si>
  <si>
    <t>Általános mérnöki ismeretek</t>
  </si>
  <si>
    <t>30.</t>
  </si>
  <si>
    <t>GKESU2MBNF</t>
  </si>
  <si>
    <t>Startup projektek gazdasági támogatása</t>
  </si>
  <si>
    <t>31.</t>
  </si>
  <si>
    <t>GMXUI1MBNF</t>
  </si>
  <si>
    <t>Üzleti informatikai alkalmazások</t>
  </si>
  <si>
    <t>32.</t>
  </si>
  <si>
    <t>B%EGY2MBNF</t>
  </si>
  <si>
    <t>Gyártástechnológia alapjai</t>
  </si>
  <si>
    <t>33.</t>
  </si>
  <si>
    <t>BAXKA2MBNF</t>
  </si>
  <si>
    <t>Kémia és anyagismeret</t>
  </si>
  <si>
    <t>34.</t>
  </si>
  <si>
    <t>K%XMT2MBNF</t>
  </si>
  <si>
    <t>Méréstechnika</t>
  </si>
  <si>
    <t>Elektrotehnika</t>
  </si>
  <si>
    <t>35.</t>
  </si>
  <si>
    <t>GUEIM1MBNF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</si>
  <si>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</si>
  <si>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</si>
  <si>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</si>
  <si>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</si>
  <si>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</si>
  <si>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</si>
  <si>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</si>
  <si>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GMXVK1MBNF</t>
  </si>
  <si>
    <t>Vezetői készségfejlesztő tréning</t>
  </si>
  <si>
    <t>40.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</si>
  <si>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</si>
  <si>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</si>
  <si>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</si>
  <si>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</si>
  <si>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</si>
  <si>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</si>
  <si>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</si>
  <si>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</si>
  <si>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</si>
  <si>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</si>
  <si>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</si>
  <si>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</si>
  <si>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</si>
  <si>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</si>
  <si>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</si>
  <si>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</si>
  <si>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</si>
  <si>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</si>
  <si>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</si>
  <si>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</si>
  <si>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</si>
  <si>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</si>
  <si>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</si>
  <si>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</si>
  <si>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</si>
  <si>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</si>
  <si>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</si>
  <si>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A%EEM2MBNF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</si>
  <si>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</si>
  <si>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</si>
  <si>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</si>
  <si>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</si>
  <si>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</si>
  <si>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</si>
  <si>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</si>
  <si>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</si>
  <si>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</si>
  <si>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</si>
  <si>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</si>
  <si>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</si>
  <si>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</si>
  <si>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</si>
  <si>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</si>
  <si>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</si>
  <si>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</si>
  <si>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</si>
  <si>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</si>
  <si>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</si>
  <si>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</si>
  <si>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</si>
  <si>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</si>
  <si>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</si>
  <si>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</si>
  <si>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</si>
  <si>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</si>
  <si>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</si>
  <si>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</si>
  <si>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OTTESI1BNF</t>
  </si>
  <si>
    <t>Testnevelés I</t>
  </si>
  <si>
    <t>h</t>
  </si>
  <si>
    <t>64.</t>
  </si>
  <si>
    <t>OTTESI2BNF</t>
  </si>
  <si>
    <t>Testnevelés II</t>
  </si>
  <si>
    <t>65.</t>
  </si>
  <si>
    <t>OTTESI3BNF</t>
  </si>
  <si>
    <t>Testnevelés III</t>
  </si>
  <si>
    <t>66.</t>
  </si>
  <si>
    <t>OTTESI4BNF</t>
  </si>
  <si>
    <t>Testnevelés IV</t>
  </si>
  <si>
    <t>67.</t>
  </si>
  <si>
    <t>GDIPAT1BNF</t>
  </si>
  <si>
    <t>Patronálás</t>
  </si>
  <si>
    <t>a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</si>
  <si>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</si>
  <si>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</si>
  <si>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</si>
  <si>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</si>
  <si>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</si>
  <si>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</si>
  <si>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</si>
  <si>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</si>
  <si>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</si>
  <si>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</si>
  <si>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</si>
  <si>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GMXMD1MBNF</t>
  </si>
  <si>
    <t>GVXVS2MBNF</t>
  </si>
  <si>
    <t>GMXHR1MBNF</t>
  </si>
  <si>
    <t>II. Specializáció</t>
  </si>
  <si>
    <t>II.2. - Vállalatirányítás (csak Budapest)</t>
  </si>
  <si>
    <t>II.3. - Logisztika- és minőségmenedzsment (csak Székesfehérvár)</t>
  </si>
  <si>
    <t>A%XEM2MBNF</t>
  </si>
  <si>
    <t>V1 -Projektmenedzser specializáció</t>
  </si>
  <si>
    <t>Projekt, program és portfólió menedzsment</t>
  </si>
  <si>
    <t>Projektfinanszírozás és projektkontrolling</t>
  </si>
  <si>
    <t>Agilitás és változásmenedzsment</t>
  </si>
  <si>
    <t>Folyamatmenedzsment és minőségbiztosítás</t>
  </si>
  <si>
    <t>Szakmai menedzsment tréning</t>
  </si>
  <si>
    <t xml:space="preserve">II.1. -Projektmenedzser </t>
  </si>
  <si>
    <t>GKEPP2MBNF</t>
  </si>
  <si>
    <t>GKEPF2MBNF</t>
  </si>
  <si>
    <t>GIEAV2MBNF</t>
  </si>
  <si>
    <t>GMEFM2MBNF</t>
  </si>
  <si>
    <t>GMXMT2MBNF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</si>
</sst>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8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31" xfId="0" applyFont="1" applyBorder="1"/>
    <xf numFmtId="0" fontId="6" fillId="0" borderId="55" xfId="0" applyFont="1" applyBorder="1"/>
    <xf numFmtId="0" fontId="6" fillId="0" borderId="8" xfId="0" applyFont="1" applyBorder="1"/>
    <xf numFmtId="0" fontId="1" fillId="0" borderId="37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4" xfId="0" applyFont="1" applyBorder="1"/>
    <xf numFmtId="0" fontId="1" fillId="0" borderId="4" xfId="0" applyFont="1" applyBorder="1" applyAlignment="1">
      <alignment horizontal="left" vertical="center"/>
    </xf>
    <xf numFmtId="0" fontId="6" fillId="0" borderId="35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6" fillId="0" borderId="56" xfId="0" applyFont="1" applyBorder="1"/>
    <xf numFmtId="0" fontId="6" fillId="6" borderId="27" xfId="0" applyFont="1" applyFill="1" applyBorder="1"/>
    <xf numFmtId="0" fontId="1" fillId="6" borderId="8" xfId="0" applyFont="1" applyFill="1" applyBorder="1" applyAlignment="1">
      <alignment horizontal="right" vertical="center"/>
    </xf>
    <xf numFmtId="0" fontId="1" fillId="6" borderId="8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1" fillId="6" borderId="46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6" fillId="6" borderId="8" xfId="0" applyFont="1" applyFill="1" applyBorder="1"/>
    <xf numFmtId="0" fontId="6" fillId="6" borderId="31" xfId="0" applyFont="1" applyFill="1" applyBorder="1"/>
    <xf numFmtId="0" fontId="6" fillId="6" borderId="4" xfId="0" applyFont="1" applyFill="1" applyBorder="1"/>
    <xf numFmtId="0" fontId="1" fillId="6" borderId="53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8" fillId="0" borderId="2" xfId="0" applyFont="1" applyBorder="1" applyAlignment="1">
      <alignment horizontal="justify" vertical="center" wrapText="1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tabSelected="1" topLeftCell="A18" zoomScaleNormal="100" workbookViewId="0">
      <selection activeCell="A18" sqref="A1:XFD1048576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68.425781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7" customFormat="1" ht="21" x14ac:dyDescent="0.25">
      <c r="B1" s="173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</row>
    <row r="2" spans="1:46" ht="15.75" x14ac:dyDescent="0.25">
      <c r="B2" s="174" t="s">
        <v>1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</row>
    <row r="3" spans="1:46" ht="16.5" thickBot="1" x14ac:dyDescent="0.3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</row>
    <row r="4" spans="1:46" ht="14.25" customHeight="1" thickBot="1" x14ac:dyDescent="0.3">
      <c r="A4" s="163" t="s">
        <v>2</v>
      </c>
      <c r="B4" s="144" t="s">
        <v>3</v>
      </c>
      <c r="C4" s="144"/>
      <c r="D4" s="157" t="s">
        <v>4</v>
      </c>
      <c r="E4" s="151" t="s">
        <v>5</v>
      </c>
      <c r="F4" s="152"/>
      <c r="G4" s="153"/>
      <c r="H4" s="175" t="s">
        <v>6</v>
      </c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7"/>
      <c r="AQ4" s="178" t="s">
        <v>7</v>
      </c>
      <c r="AS4" s="2"/>
      <c r="AT4" s="2"/>
    </row>
    <row r="5" spans="1:46" ht="15.75" customHeight="1" thickBot="1" x14ac:dyDescent="0.3">
      <c r="A5" s="164"/>
      <c r="B5" s="144" t="s">
        <v>8</v>
      </c>
      <c r="C5" s="144" t="s">
        <v>9</v>
      </c>
      <c r="D5" s="158"/>
      <c r="E5" s="154"/>
      <c r="F5" s="155"/>
      <c r="G5" s="156"/>
      <c r="H5" s="144" t="s">
        <v>10</v>
      </c>
      <c r="I5" s="144"/>
      <c r="J5" s="144"/>
      <c r="K5" s="144"/>
      <c r="L5" s="144"/>
      <c r="M5" s="144" t="s">
        <v>11</v>
      </c>
      <c r="N5" s="144"/>
      <c r="O5" s="144"/>
      <c r="P5" s="144"/>
      <c r="Q5" s="144"/>
      <c r="R5" s="144" t="s">
        <v>12</v>
      </c>
      <c r="S5" s="144"/>
      <c r="T5" s="144"/>
      <c r="U5" s="144"/>
      <c r="V5" s="144"/>
      <c r="W5" s="144" t="s">
        <v>13</v>
      </c>
      <c r="X5" s="144"/>
      <c r="Y5" s="144"/>
      <c r="Z5" s="144"/>
      <c r="AA5" s="144"/>
      <c r="AB5" s="144" t="s">
        <v>14</v>
      </c>
      <c r="AC5" s="144"/>
      <c r="AD5" s="144"/>
      <c r="AE5" s="144"/>
      <c r="AF5" s="144"/>
      <c r="AG5" s="144" t="s">
        <v>15</v>
      </c>
      <c r="AH5" s="144"/>
      <c r="AI5" s="144"/>
      <c r="AJ5" s="144"/>
      <c r="AK5" s="144"/>
      <c r="AL5" s="144" t="s">
        <v>16</v>
      </c>
      <c r="AM5" s="144"/>
      <c r="AN5" s="144"/>
      <c r="AO5" s="144"/>
      <c r="AP5" s="144"/>
      <c r="AQ5" s="179"/>
      <c r="AS5" s="2"/>
      <c r="AT5" s="2"/>
    </row>
    <row r="6" spans="1:46" ht="24" customHeight="1" thickBot="1" x14ac:dyDescent="0.3">
      <c r="A6" s="165"/>
      <c r="B6" s="144"/>
      <c r="C6" s="144"/>
      <c r="D6" s="159"/>
      <c r="E6" s="38" t="s">
        <v>17</v>
      </c>
      <c r="F6" s="39" t="s">
        <v>18</v>
      </c>
      <c r="G6" s="13" t="s">
        <v>19</v>
      </c>
      <c r="H6" s="20" t="s">
        <v>17</v>
      </c>
      <c r="I6" s="21" t="s">
        <v>20</v>
      </c>
      <c r="J6" s="21" t="s">
        <v>21</v>
      </c>
      <c r="K6" s="21" t="s">
        <v>22</v>
      </c>
      <c r="L6" s="22" t="s">
        <v>19</v>
      </c>
      <c r="M6" s="20" t="s">
        <v>17</v>
      </c>
      <c r="N6" s="21" t="s">
        <v>20</v>
      </c>
      <c r="O6" s="21" t="s">
        <v>21</v>
      </c>
      <c r="P6" s="21" t="s">
        <v>22</v>
      </c>
      <c r="Q6" s="22" t="s">
        <v>19</v>
      </c>
      <c r="R6" s="20" t="s">
        <v>17</v>
      </c>
      <c r="S6" s="21" t="s">
        <v>20</v>
      </c>
      <c r="T6" s="21" t="s">
        <v>21</v>
      </c>
      <c r="U6" s="21" t="s">
        <v>22</v>
      </c>
      <c r="V6" s="22" t="s">
        <v>19</v>
      </c>
      <c r="W6" s="20" t="s">
        <v>17</v>
      </c>
      <c r="X6" s="21" t="s">
        <v>20</v>
      </c>
      <c r="Y6" s="21" t="s">
        <v>21</v>
      </c>
      <c r="Z6" s="21" t="s">
        <v>22</v>
      </c>
      <c r="AA6" s="22" t="s">
        <v>19</v>
      </c>
      <c r="AB6" s="20" t="s">
        <v>17</v>
      </c>
      <c r="AC6" s="21" t="s">
        <v>20</v>
      </c>
      <c r="AD6" s="21" t="s">
        <v>21</v>
      </c>
      <c r="AE6" s="21" t="s">
        <v>22</v>
      </c>
      <c r="AF6" s="22" t="s">
        <v>19</v>
      </c>
      <c r="AG6" s="20" t="s">
        <v>17</v>
      </c>
      <c r="AH6" s="21" t="s">
        <v>20</v>
      </c>
      <c r="AI6" s="21" t="s">
        <v>21</v>
      </c>
      <c r="AJ6" s="21" t="s">
        <v>22</v>
      </c>
      <c r="AK6" s="22" t="s">
        <v>19</v>
      </c>
      <c r="AL6" s="20" t="s">
        <v>17</v>
      </c>
      <c r="AM6" s="21" t="s">
        <v>20</v>
      </c>
      <c r="AN6" s="21" t="s">
        <v>21</v>
      </c>
      <c r="AO6" s="21" t="s">
        <v>22</v>
      </c>
      <c r="AP6" s="22" t="s">
        <v>19</v>
      </c>
      <c r="AQ6" s="180"/>
      <c r="AS6" s="2"/>
      <c r="AT6" s="2"/>
    </row>
    <row r="7" spans="1:46" ht="15" customHeight="1" thickBot="1" x14ac:dyDescent="0.3">
      <c r="A7" s="160" t="s">
        <v>23</v>
      </c>
      <c r="B7" s="161"/>
      <c r="C7" s="162"/>
      <c r="D7" s="140"/>
      <c r="E7" s="64">
        <f t="shared" ref="E7:J7" si="0">SUM(E8:E16)</f>
        <v>14</v>
      </c>
      <c r="F7" s="65">
        <f t="shared" si="0"/>
        <v>18</v>
      </c>
      <c r="G7" s="66">
        <f t="shared" si="0"/>
        <v>43</v>
      </c>
      <c r="H7" s="64">
        <f t="shared" si="0"/>
        <v>4</v>
      </c>
      <c r="I7" s="65">
        <f t="shared" si="0"/>
        <v>5</v>
      </c>
      <c r="J7" s="65">
        <f t="shared" si="0"/>
        <v>3</v>
      </c>
      <c r="K7" s="65">
        <f>COUNTA(K8:K16)</f>
        <v>3</v>
      </c>
      <c r="L7" s="66">
        <f>SUM(L8:L16)</f>
        <v>16</v>
      </c>
      <c r="M7" s="64">
        <f>SUM(M8:M16)</f>
        <v>4</v>
      </c>
      <c r="N7" s="65">
        <f>SUM(N8:N16)</f>
        <v>3</v>
      </c>
      <c r="O7" s="65">
        <f>SUM(O8:O16)</f>
        <v>0</v>
      </c>
      <c r="P7" s="65">
        <f>COUNTA(P8:P16)</f>
        <v>2</v>
      </c>
      <c r="Q7" s="66">
        <f>SUM(Q8:Q16)</f>
        <v>10</v>
      </c>
      <c r="R7" s="64">
        <f>SUM(R8:R16)</f>
        <v>3</v>
      </c>
      <c r="S7" s="65">
        <f>SUM(S8:S16)</f>
        <v>4</v>
      </c>
      <c r="T7" s="65">
        <f>SUM(T8:T16)</f>
        <v>0</v>
      </c>
      <c r="U7" s="65">
        <f>COUNTA(U8:U16)</f>
        <v>2</v>
      </c>
      <c r="V7" s="66">
        <f>SUM(V8:V16)</f>
        <v>9</v>
      </c>
      <c r="W7" s="64">
        <f>SUM(W8:W16)</f>
        <v>3</v>
      </c>
      <c r="X7" s="65">
        <f>SUM(X8:X16)</f>
        <v>3</v>
      </c>
      <c r="Y7" s="65">
        <f>SUM(Y8:Y16)</f>
        <v>0</v>
      </c>
      <c r="Z7" s="65">
        <f>COUNTA(Z8:Z16)</f>
        <v>2</v>
      </c>
      <c r="AA7" s="66">
        <f>SUM(AA8:AA16)</f>
        <v>8</v>
      </c>
      <c r="AB7" s="64">
        <f>SUM(AB8:AB16)</f>
        <v>0</v>
      </c>
      <c r="AC7" s="65">
        <f>SUM(AC8:AC16)</f>
        <v>0</v>
      </c>
      <c r="AD7" s="65">
        <f>SUM(AD8:AD16)</f>
        <v>0</v>
      </c>
      <c r="AE7" s="65">
        <f>COUNTA(AE8:AE16)</f>
        <v>0</v>
      </c>
      <c r="AF7" s="66">
        <f>SUM(AF8:AF16)</f>
        <v>0</v>
      </c>
      <c r="AG7" s="64">
        <f>SUM(AG8:AG16)</f>
        <v>0</v>
      </c>
      <c r="AH7" s="65">
        <f>SUM(AH8:AH16)</f>
        <v>0</v>
      </c>
      <c r="AI7" s="65">
        <f>SUM(AI8:AI16)</f>
        <v>0</v>
      </c>
      <c r="AJ7" s="65">
        <f>COUNTA(AJ8:AJ16)</f>
        <v>0</v>
      </c>
      <c r="AK7" s="66">
        <f>SUM(AK8:AK16)</f>
        <v>0</v>
      </c>
      <c r="AL7" s="64">
        <f>SUM(AL8:AL16)</f>
        <v>0</v>
      </c>
      <c r="AM7" s="65">
        <f>SUM(AM8:AM16)</f>
        <v>0</v>
      </c>
      <c r="AN7" s="65">
        <f>SUM(AN8:AN16)</f>
        <v>0</v>
      </c>
      <c r="AO7" s="65">
        <f>COUNTA(AO8:AO16)</f>
        <v>0</v>
      </c>
      <c r="AP7" s="66">
        <f>SUM(AP8:AP16)</f>
        <v>0</v>
      </c>
      <c r="AQ7" s="89"/>
      <c r="AS7" s="2"/>
      <c r="AT7" s="2"/>
    </row>
    <row r="8" spans="1:46" ht="15" customHeight="1" x14ac:dyDescent="0.2">
      <c r="A8" s="48" t="s">
        <v>10</v>
      </c>
      <c r="B8" s="183" t="s">
        <v>24</v>
      </c>
      <c r="C8" s="33" t="s">
        <v>25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26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49" t="s">
        <v>11</v>
      </c>
      <c r="B9" s="183" t="s">
        <v>27</v>
      </c>
      <c r="C9" s="7" t="s">
        <v>28</v>
      </c>
      <c r="D9" s="43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26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</v>
      </c>
      <c r="AS9" s="2"/>
      <c r="AT9" s="2"/>
    </row>
    <row r="10" spans="1:46" ht="15" customHeight="1" x14ac:dyDescent="0.2">
      <c r="A10" s="49" t="s">
        <v>12</v>
      </c>
      <c r="B10" s="94" t="s">
        <v>29</v>
      </c>
      <c r="C10" s="7" t="s">
        <v>30</v>
      </c>
      <c r="D10" s="43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31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49" t="s">
        <v>13</v>
      </c>
      <c r="B11" s="94" t="s">
        <v>32</v>
      </c>
      <c r="C11" s="7" t="s">
        <v>33</v>
      </c>
      <c r="D11" s="43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31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49" t="s">
        <v>14</v>
      </c>
      <c r="B12" s="94" t="s">
        <v>34</v>
      </c>
      <c r="C12" s="7" t="s">
        <v>35</v>
      </c>
      <c r="D12" s="43" t="s">
        <v>36</v>
      </c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26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49" t="s">
        <v>15</v>
      </c>
      <c r="B13" s="94" t="s">
        <v>37</v>
      </c>
      <c r="C13" s="7" t="s">
        <v>38</v>
      </c>
      <c r="D13" s="43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26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</v>
      </c>
    </row>
    <row r="14" spans="1:46" ht="15" customHeight="1" x14ac:dyDescent="0.2">
      <c r="A14" s="49" t="s">
        <v>16</v>
      </c>
      <c r="B14" s="94" t="s">
        <v>39</v>
      </c>
      <c r="C14" s="7" t="s">
        <v>40</v>
      </c>
      <c r="D14" s="43" t="s">
        <v>36</v>
      </c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26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38</v>
      </c>
    </row>
    <row r="15" spans="1:46" ht="15" customHeight="1" x14ac:dyDescent="0.2">
      <c r="A15" s="49" t="s">
        <v>41</v>
      </c>
      <c r="B15" s="95" t="s">
        <v>42</v>
      </c>
      <c r="C15" s="40" t="s">
        <v>43</v>
      </c>
      <c r="D15" s="44" t="s">
        <v>36</v>
      </c>
      <c r="E15" s="16">
        <f t="shared" si="3"/>
        <v>1</v>
      </c>
      <c r="F15" s="24">
        <f t="shared" si="4"/>
        <v>2</v>
      </c>
      <c r="G15" s="17">
        <f t="shared" si="5"/>
        <v>4</v>
      </c>
      <c r="H15" s="29"/>
      <c r="I15" s="31"/>
      <c r="J15" s="31"/>
      <c r="K15" s="31"/>
      <c r="L15" s="30"/>
      <c r="M15" s="29"/>
      <c r="N15" s="31"/>
      <c r="O15" s="31"/>
      <c r="P15" s="31"/>
      <c r="Q15" s="30"/>
      <c r="R15" s="29">
        <v>1</v>
      </c>
      <c r="S15" s="31">
        <v>2</v>
      </c>
      <c r="T15" s="31">
        <v>0</v>
      </c>
      <c r="U15" s="31" t="s">
        <v>31</v>
      </c>
      <c r="V15" s="30">
        <v>4</v>
      </c>
      <c r="W15" s="29"/>
      <c r="X15" s="31"/>
      <c r="Y15" s="31"/>
      <c r="Z15" s="31"/>
      <c r="AA15" s="30"/>
      <c r="AB15" s="29"/>
      <c r="AC15" s="31"/>
      <c r="AD15" s="31"/>
      <c r="AE15" s="31"/>
      <c r="AF15" s="30"/>
      <c r="AG15" s="29"/>
      <c r="AH15" s="31"/>
      <c r="AI15" s="31"/>
      <c r="AJ15" s="31"/>
      <c r="AK15" s="30"/>
      <c r="AL15" s="29"/>
      <c r="AM15" s="31"/>
      <c r="AN15" s="31"/>
      <c r="AO15" s="31"/>
      <c r="AP15" s="30"/>
      <c r="AQ15" s="32"/>
    </row>
    <row r="16" spans="1:46" ht="15" customHeight="1" thickBot="1" x14ac:dyDescent="0.25">
      <c r="A16" s="50" t="s">
        <v>44</v>
      </c>
      <c r="B16" s="95" t="s">
        <v>45</v>
      </c>
      <c r="C16" s="9" t="s">
        <v>46</v>
      </c>
      <c r="D16" s="44" t="s">
        <v>36</v>
      </c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31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43</v>
      </c>
    </row>
    <row r="17" spans="1:43" ht="15" customHeight="1" thickBot="1" x14ac:dyDescent="0.3">
      <c r="A17" s="160" t="s">
        <v>47</v>
      </c>
      <c r="B17" s="161"/>
      <c r="C17" s="162"/>
      <c r="D17" s="63"/>
      <c r="E17" s="64">
        <f t="shared" ref="E17:J17" si="6">SUM(E18:E23)</f>
        <v>9</v>
      </c>
      <c r="F17" s="65">
        <f t="shared" si="6"/>
        <v>13</v>
      </c>
      <c r="G17" s="66">
        <f t="shared" si="6"/>
        <v>22</v>
      </c>
      <c r="H17" s="64">
        <f t="shared" si="6"/>
        <v>1</v>
      </c>
      <c r="I17" s="65">
        <f t="shared" si="6"/>
        <v>2</v>
      </c>
      <c r="J17" s="65">
        <f t="shared" si="6"/>
        <v>0</v>
      </c>
      <c r="K17" s="65">
        <f>COUNTA(K18:K23)</f>
        <v>1</v>
      </c>
      <c r="L17" s="66">
        <f>SUM(L18:L23)</f>
        <v>3</v>
      </c>
      <c r="M17" s="64">
        <f>SUM(M18:M23)</f>
        <v>4</v>
      </c>
      <c r="N17" s="65">
        <f>SUM(N18:N23)</f>
        <v>5</v>
      </c>
      <c r="O17" s="65">
        <f>SUM(O18:O23)</f>
        <v>0</v>
      </c>
      <c r="P17" s="65">
        <f>COUNTA(P18:P23)</f>
        <v>2</v>
      </c>
      <c r="Q17" s="66">
        <f>SUM(Q18:Q23)</f>
        <v>8</v>
      </c>
      <c r="R17" s="64">
        <f>SUM(R18:R23)</f>
        <v>2</v>
      </c>
      <c r="S17" s="65">
        <f>SUM(S18:S23)</f>
        <v>2</v>
      </c>
      <c r="T17" s="65">
        <f>SUM(T18:T23)</f>
        <v>2</v>
      </c>
      <c r="U17" s="65">
        <f>COUNTA(U18:U23)</f>
        <v>2</v>
      </c>
      <c r="V17" s="66">
        <f>SUM(V18:V23)</f>
        <v>7</v>
      </c>
      <c r="W17" s="64">
        <f>SUM(W18:W23)</f>
        <v>2</v>
      </c>
      <c r="X17" s="65">
        <f>SUM(X18:X23)</f>
        <v>2</v>
      </c>
      <c r="Y17" s="65">
        <f>SUM(Y18:Y23)</f>
        <v>0</v>
      </c>
      <c r="Z17" s="65">
        <f>COUNTA(Z18:Z23)</f>
        <v>1</v>
      </c>
      <c r="AA17" s="66">
        <f>SUM(AA18:AA23)</f>
        <v>4</v>
      </c>
      <c r="AB17" s="64">
        <f>SUM(AB18:AB23)</f>
        <v>0</v>
      </c>
      <c r="AC17" s="65">
        <f>SUM(AC18:AC23)</f>
        <v>0</v>
      </c>
      <c r="AD17" s="65">
        <f>SUM(AD18:AD23)</f>
        <v>0</v>
      </c>
      <c r="AE17" s="65">
        <f>COUNTA(AE18:AE23)</f>
        <v>0</v>
      </c>
      <c r="AF17" s="66">
        <f>SUM(AF18:AF23)</f>
        <v>0</v>
      </c>
      <c r="AG17" s="64">
        <f>SUM(AG18:AG23)</f>
        <v>0</v>
      </c>
      <c r="AH17" s="65">
        <f>SUM(AH18:AH23)</f>
        <v>0</v>
      </c>
      <c r="AI17" s="65">
        <f>SUM(AI18:AI23)</f>
        <v>0</v>
      </c>
      <c r="AJ17" s="65">
        <f>COUNTA(AJ18:AJ23)</f>
        <v>0</v>
      </c>
      <c r="AK17" s="66">
        <f>SUM(AK18:AK23)</f>
        <v>0</v>
      </c>
      <c r="AL17" s="64">
        <f>SUM(AL18:AL23)</f>
        <v>0</v>
      </c>
      <c r="AM17" s="65">
        <f>SUM(AM18:AM23)</f>
        <v>0</v>
      </c>
      <c r="AN17" s="65">
        <f>SUM(AN18:AN23)</f>
        <v>0</v>
      </c>
      <c r="AO17" s="65">
        <f>COUNTA(AO18:AO23)</f>
        <v>0</v>
      </c>
      <c r="AP17" s="66">
        <f>SUM(AP18:AP23)</f>
        <v>0</v>
      </c>
      <c r="AQ17" s="88"/>
    </row>
    <row r="18" spans="1:43" ht="15" customHeight="1" x14ac:dyDescent="0.2">
      <c r="A18" s="51" t="s">
        <v>48</v>
      </c>
      <c r="B18" s="96" t="s">
        <v>49</v>
      </c>
      <c r="C18" s="7" t="s">
        <v>50</v>
      </c>
      <c r="D18" s="43" t="s">
        <v>36</v>
      </c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31</v>
      </c>
      <c r="L18" s="17">
        <v>3</v>
      </c>
      <c r="M18" s="34"/>
      <c r="N18" s="37"/>
      <c r="O18" s="37"/>
      <c r="P18" s="37"/>
      <c r="Q18" s="35"/>
      <c r="R18" s="34"/>
      <c r="S18" s="37"/>
      <c r="T18" s="37"/>
      <c r="U18" s="37"/>
      <c r="V18" s="35"/>
      <c r="W18" s="34"/>
      <c r="X18" s="37"/>
      <c r="Y18" s="37"/>
      <c r="Z18" s="37"/>
      <c r="AA18" s="35"/>
      <c r="AB18" s="34"/>
      <c r="AC18" s="37"/>
      <c r="AD18" s="37"/>
      <c r="AE18" s="37"/>
      <c r="AF18" s="35"/>
      <c r="AG18" s="34"/>
      <c r="AH18" s="37"/>
      <c r="AI18" s="37"/>
      <c r="AJ18" s="37"/>
      <c r="AK18" s="35"/>
      <c r="AL18" s="34"/>
      <c r="AM18" s="37"/>
      <c r="AN18" s="37"/>
      <c r="AO18" s="37"/>
      <c r="AP18" s="35"/>
      <c r="AQ18" s="36"/>
    </row>
    <row r="19" spans="1:43" ht="15" customHeight="1" x14ac:dyDescent="0.2">
      <c r="A19" s="51" t="s">
        <v>51</v>
      </c>
      <c r="B19" s="94" t="s">
        <v>52</v>
      </c>
      <c r="C19" s="7" t="s">
        <v>53</v>
      </c>
      <c r="D19" s="52" t="s">
        <v>54</v>
      </c>
      <c r="E19" s="16">
        <f t="shared" si="7"/>
        <v>0</v>
      </c>
      <c r="F19" s="24">
        <f t="shared" si="8"/>
        <v>2</v>
      </c>
      <c r="G19" s="17">
        <f t="shared" si="9"/>
        <v>3</v>
      </c>
      <c r="H19" s="34"/>
      <c r="I19" s="37"/>
      <c r="J19" s="37"/>
      <c r="K19" s="37"/>
      <c r="L19" s="35"/>
      <c r="M19" s="34"/>
      <c r="N19" s="37"/>
      <c r="O19" s="37"/>
      <c r="P19" s="37"/>
      <c r="Q19" s="35"/>
      <c r="R19" s="34">
        <v>0</v>
      </c>
      <c r="S19" s="37">
        <v>2</v>
      </c>
      <c r="T19" s="37">
        <v>0</v>
      </c>
      <c r="U19" s="37" t="s">
        <v>31</v>
      </c>
      <c r="V19" s="35">
        <v>3</v>
      </c>
      <c r="W19" s="34"/>
      <c r="X19" s="37"/>
      <c r="Y19" s="37"/>
      <c r="Z19" s="37"/>
      <c r="AA19" s="35"/>
      <c r="AB19" s="34"/>
      <c r="AC19" s="37"/>
      <c r="AD19" s="37"/>
      <c r="AE19" s="37"/>
      <c r="AF19" s="35"/>
      <c r="AG19" s="34"/>
      <c r="AH19" s="37"/>
      <c r="AI19" s="37"/>
      <c r="AJ19" s="37"/>
      <c r="AK19" s="35"/>
      <c r="AL19" s="34"/>
      <c r="AM19" s="37"/>
      <c r="AN19" s="37"/>
      <c r="AO19" s="37"/>
      <c r="AP19" s="35"/>
      <c r="AQ19" s="36"/>
    </row>
    <row r="20" spans="1:43" ht="15" customHeight="1" x14ac:dyDescent="0.2">
      <c r="A20" s="51" t="s">
        <v>55</v>
      </c>
      <c r="B20" s="94" t="s">
        <v>56</v>
      </c>
      <c r="C20" s="7" t="s">
        <v>57</v>
      </c>
      <c r="D20" s="52" t="s">
        <v>36</v>
      </c>
      <c r="E20" s="16">
        <f t="shared" si="7"/>
        <v>2</v>
      </c>
      <c r="F20" s="24">
        <f t="shared" si="8"/>
        <v>2</v>
      </c>
      <c r="G20" s="17">
        <f t="shared" si="9"/>
        <v>4</v>
      </c>
      <c r="H20" s="34"/>
      <c r="I20" s="37"/>
      <c r="J20" s="37"/>
      <c r="K20" s="37"/>
      <c r="L20" s="35"/>
      <c r="M20" s="34"/>
      <c r="N20" s="37"/>
      <c r="O20" s="37"/>
      <c r="P20" s="37"/>
      <c r="Q20" s="35"/>
      <c r="R20" s="34">
        <v>2</v>
      </c>
      <c r="S20" s="37">
        <v>0</v>
      </c>
      <c r="T20" s="37">
        <v>2</v>
      </c>
      <c r="U20" s="37" t="s">
        <v>31</v>
      </c>
      <c r="V20" s="35">
        <v>4</v>
      </c>
      <c r="W20" s="34"/>
      <c r="X20" s="37"/>
      <c r="Y20" s="37"/>
      <c r="Z20" s="37"/>
      <c r="AA20" s="35"/>
      <c r="AB20" s="34"/>
      <c r="AC20" s="37"/>
      <c r="AD20" s="37"/>
      <c r="AE20" s="37"/>
      <c r="AF20" s="35"/>
      <c r="AG20" s="34"/>
      <c r="AH20" s="37"/>
      <c r="AI20" s="37"/>
      <c r="AJ20" s="37"/>
      <c r="AK20" s="35"/>
      <c r="AL20" s="34"/>
      <c r="AM20" s="37"/>
      <c r="AN20" s="37"/>
      <c r="AO20" s="37"/>
      <c r="AP20" s="35"/>
      <c r="AQ20" s="36"/>
    </row>
    <row r="21" spans="1:43" ht="15" customHeight="1" x14ac:dyDescent="0.2">
      <c r="A21" s="49" t="s">
        <v>58</v>
      </c>
      <c r="B21" s="94" t="s">
        <v>59</v>
      </c>
      <c r="C21" s="12" t="s">
        <v>60</v>
      </c>
      <c r="D21" s="47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26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49" t="s">
        <v>61</v>
      </c>
      <c r="B22" s="94" t="s">
        <v>62</v>
      </c>
      <c r="C22" s="7" t="s">
        <v>63</v>
      </c>
      <c r="D22" s="47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31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64</v>
      </c>
    </row>
    <row r="23" spans="1:43" ht="15" customHeight="1" thickBot="1" x14ac:dyDescent="0.25">
      <c r="A23" s="49" t="s">
        <v>65</v>
      </c>
      <c r="B23" s="94" t="s">
        <v>66</v>
      </c>
      <c r="C23" s="7" t="s">
        <v>67</v>
      </c>
      <c r="D23" s="47" t="s">
        <v>36</v>
      </c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26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60" t="s">
        <v>68</v>
      </c>
      <c r="B24" s="161"/>
      <c r="C24" s="162"/>
      <c r="D24" s="63"/>
      <c r="E24" s="64">
        <f t="shared" ref="E24:J24" si="10">SUM(E25:E44)</f>
        <v>32</v>
      </c>
      <c r="F24" s="65">
        <f t="shared" si="10"/>
        <v>38</v>
      </c>
      <c r="G24" s="66">
        <f t="shared" si="10"/>
        <v>83</v>
      </c>
      <c r="H24" s="64">
        <f t="shared" si="10"/>
        <v>4</v>
      </c>
      <c r="I24" s="65">
        <f t="shared" si="10"/>
        <v>4</v>
      </c>
      <c r="J24" s="65">
        <f t="shared" si="10"/>
        <v>0</v>
      </c>
      <c r="K24" s="65">
        <f>COUNTA(K25:K44)</f>
        <v>2</v>
      </c>
      <c r="L24" s="66">
        <f>SUM(L25:L44)</f>
        <v>8</v>
      </c>
      <c r="M24" s="64">
        <f>SUM(M25:M44)</f>
        <v>4</v>
      </c>
      <c r="N24" s="65">
        <f>SUM(N25:N44)</f>
        <v>4</v>
      </c>
      <c r="O24" s="65">
        <f>SUM(O25:O44)</f>
        <v>2</v>
      </c>
      <c r="P24" s="65">
        <f>COUNTA(P25:P44)</f>
        <v>3</v>
      </c>
      <c r="Q24" s="66">
        <f>SUM(Q25:Q44)</f>
        <v>11</v>
      </c>
      <c r="R24" s="64">
        <f>SUM(R25:R44)</f>
        <v>4</v>
      </c>
      <c r="S24" s="65">
        <f>SUM(S25:S44)</f>
        <v>6</v>
      </c>
      <c r="T24" s="65">
        <f>SUM(T25:T44)</f>
        <v>0</v>
      </c>
      <c r="U24" s="65">
        <f>COUNTA(U25:U44)</f>
        <v>3</v>
      </c>
      <c r="V24" s="66">
        <f>SUM(V25:V44)</f>
        <v>12</v>
      </c>
      <c r="W24" s="64">
        <f>SUM(W25:W44)</f>
        <v>8</v>
      </c>
      <c r="X24" s="65">
        <f>SUM(X25:X44)</f>
        <v>3</v>
      </c>
      <c r="Y24" s="65">
        <f>SUM(Y25:Y44)</f>
        <v>3</v>
      </c>
      <c r="Z24" s="65">
        <f>COUNTA(Z25:Z44)</f>
        <v>4</v>
      </c>
      <c r="AA24" s="66">
        <f>SUM(AA25:AA44)</f>
        <v>18</v>
      </c>
      <c r="AB24" s="64">
        <f>SUM(AB25:AB44)</f>
        <v>4</v>
      </c>
      <c r="AC24" s="65">
        <f>SUM(AC25:AC44)</f>
        <v>7</v>
      </c>
      <c r="AD24" s="65">
        <f>SUM(AD25:AD44)</f>
        <v>0</v>
      </c>
      <c r="AE24" s="65">
        <f>COUNTA(AE25:AE44)</f>
        <v>3</v>
      </c>
      <c r="AF24" s="66">
        <f>SUM(AF25:AF44)</f>
        <v>13</v>
      </c>
      <c r="AG24" s="64">
        <f>SUM(AG25:AG44)</f>
        <v>4</v>
      </c>
      <c r="AH24" s="65">
        <f>SUM(AH25:AH44)</f>
        <v>5</v>
      </c>
      <c r="AI24" s="65">
        <f>SUM(AI25:AI44)</f>
        <v>2</v>
      </c>
      <c r="AJ24" s="65">
        <f>COUNTA(AJ25:AJ44)</f>
        <v>3</v>
      </c>
      <c r="AK24" s="66">
        <f>SUM(AK25:AK44)</f>
        <v>13</v>
      </c>
      <c r="AL24" s="64">
        <f>SUM(AL25:AL44)</f>
        <v>4</v>
      </c>
      <c r="AM24" s="65">
        <f>SUM(AM25:AM44)</f>
        <v>2</v>
      </c>
      <c r="AN24" s="65">
        <f>SUM(AN25:AN44)</f>
        <v>0</v>
      </c>
      <c r="AO24" s="65">
        <f>COUNTA(AO25:AO44)</f>
        <v>2</v>
      </c>
      <c r="AP24" s="66">
        <f>SUM(AP25:AP44)</f>
        <v>8</v>
      </c>
      <c r="AQ24" s="89"/>
    </row>
    <row r="25" spans="1:43" ht="15" customHeight="1" x14ac:dyDescent="0.2">
      <c r="A25" s="48" t="s">
        <v>69</v>
      </c>
      <c r="B25" s="96" t="s">
        <v>70</v>
      </c>
      <c r="C25" s="7" t="s">
        <v>71</v>
      </c>
      <c r="D25" s="43" t="s">
        <v>54</v>
      </c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4"/>
      <c r="I25" s="37"/>
      <c r="J25" s="37"/>
      <c r="K25" s="37"/>
      <c r="L25" s="35"/>
      <c r="M25" s="34"/>
      <c r="N25" s="37"/>
      <c r="O25" s="37"/>
      <c r="P25" s="37"/>
      <c r="Q25" s="35"/>
      <c r="R25" s="34"/>
      <c r="S25" s="37"/>
      <c r="T25" s="37"/>
      <c r="U25" s="37"/>
      <c r="V25" s="35"/>
      <c r="W25" s="34"/>
      <c r="X25" s="37"/>
      <c r="Y25" s="37"/>
      <c r="Z25" s="37"/>
      <c r="AA25" s="35"/>
      <c r="AB25" s="34"/>
      <c r="AC25" s="37"/>
      <c r="AD25" s="37"/>
      <c r="AE25" s="37"/>
      <c r="AF25" s="35"/>
      <c r="AG25" s="34"/>
      <c r="AH25" s="37"/>
      <c r="AI25" s="37"/>
      <c r="AJ25" s="37"/>
      <c r="AK25" s="35"/>
      <c r="AL25" s="34">
        <v>2</v>
      </c>
      <c r="AM25" s="37">
        <v>0</v>
      </c>
      <c r="AN25" s="37">
        <v>0</v>
      </c>
      <c r="AO25" s="37" t="s">
        <v>26</v>
      </c>
      <c r="AP25" s="35">
        <v>4</v>
      </c>
      <c r="AQ25" s="36"/>
    </row>
    <row r="26" spans="1:43" ht="15" customHeight="1" x14ac:dyDescent="0.2">
      <c r="A26" s="51" t="s">
        <v>72</v>
      </c>
      <c r="B26" s="94" t="s">
        <v>73</v>
      </c>
      <c r="C26" s="7" t="s">
        <v>74</v>
      </c>
      <c r="D26" s="52" t="s">
        <v>54</v>
      </c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4"/>
      <c r="I26" s="37"/>
      <c r="J26" s="37"/>
      <c r="K26" s="37"/>
      <c r="L26" s="35"/>
      <c r="M26" s="16">
        <v>1</v>
      </c>
      <c r="N26" s="24">
        <v>2</v>
      </c>
      <c r="O26" s="24">
        <v>0</v>
      </c>
      <c r="P26" s="24" t="s">
        <v>31</v>
      </c>
      <c r="Q26" s="17">
        <v>3</v>
      </c>
      <c r="R26" s="34"/>
      <c r="S26" s="37"/>
      <c r="T26" s="37"/>
      <c r="U26" s="37"/>
      <c r="V26" s="35"/>
      <c r="W26" s="34"/>
      <c r="X26" s="37"/>
      <c r="Y26" s="37"/>
      <c r="Z26" s="37"/>
      <c r="AA26" s="35"/>
      <c r="AB26" s="34"/>
      <c r="AC26" s="37"/>
      <c r="AD26" s="37"/>
      <c r="AE26" s="37"/>
      <c r="AF26" s="35"/>
      <c r="AG26" s="34"/>
      <c r="AH26" s="37"/>
      <c r="AI26" s="37"/>
      <c r="AJ26" s="37"/>
      <c r="AK26" s="35"/>
      <c r="AL26" s="34"/>
      <c r="AM26" s="37"/>
      <c r="AN26" s="37"/>
      <c r="AO26" s="37"/>
      <c r="AP26" s="35"/>
      <c r="AQ26" s="36"/>
    </row>
    <row r="27" spans="1:43" ht="15" customHeight="1" x14ac:dyDescent="0.2">
      <c r="A27" s="49" t="s">
        <v>75</v>
      </c>
      <c r="B27" s="94" t="s">
        <v>76</v>
      </c>
      <c r="C27" s="7" t="s">
        <v>64</v>
      </c>
      <c r="D27" s="52" t="s">
        <v>36</v>
      </c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4">
        <v>2</v>
      </c>
      <c r="I27" s="37">
        <v>2</v>
      </c>
      <c r="J27" s="37">
        <v>0</v>
      </c>
      <c r="K27" s="37" t="s">
        <v>31</v>
      </c>
      <c r="L27" s="35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49" t="s">
        <v>77</v>
      </c>
      <c r="B28" s="94" t="s">
        <v>78</v>
      </c>
      <c r="C28" s="7" t="s">
        <v>79</v>
      </c>
      <c r="D28" s="52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4"/>
      <c r="I28" s="37"/>
      <c r="J28" s="37"/>
      <c r="K28" s="37"/>
      <c r="L28" s="35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31</v>
      </c>
      <c r="AK28" s="17">
        <v>5</v>
      </c>
      <c r="AL28" s="16"/>
      <c r="AM28" s="24"/>
      <c r="AN28" s="24"/>
      <c r="AO28" s="24"/>
      <c r="AP28" s="17"/>
      <c r="AQ28" s="8" t="s">
        <v>80</v>
      </c>
    </row>
    <row r="29" spans="1:43" ht="15" customHeight="1" x14ac:dyDescent="0.2">
      <c r="A29" s="51" t="s">
        <v>81</v>
      </c>
      <c r="B29" s="94" t="s">
        <v>82</v>
      </c>
      <c r="C29" s="7" t="s">
        <v>83</v>
      </c>
      <c r="D29" s="43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31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64</v>
      </c>
    </row>
    <row r="30" spans="1:43" ht="15" customHeight="1" x14ac:dyDescent="0.2">
      <c r="A30" s="49" t="s">
        <v>84</v>
      </c>
      <c r="B30" s="94" t="s">
        <v>85</v>
      </c>
      <c r="C30" s="7" t="s">
        <v>86</v>
      </c>
      <c r="D30" s="47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31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49" t="s">
        <v>87</v>
      </c>
      <c r="B31" s="94" t="s">
        <v>88</v>
      </c>
      <c r="C31" s="7" t="s">
        <v>89</v>
      </c>
      <c r="D31" s="43" t="s">
        <v>36</v>
      </c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31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1" t="s">
        <v>90</v>
      </c>
      <c r="B32" s="129" t="s">
        <v>91</v>
      </c>
      <c r="C32" s="132" t="s">
        <v>92</v>
      </c>
      <c r="D32" s="133" t="s">
        <v>36</v>
      </c>
      <c r="E32" s="118">
        <f t="shared" si="14"/>
        <v>2</v>
      </c>
      <c r="F32" s="119">
        <f t="shared" si="15"/>
        <v>2</v>
      </c>
      <c r="G32" s="120">
        <f t="shared" si="11"/>
        <v>4</v>
      </c>
      <c r="H32" s="118"/>
      <c r="I32" s="119"/>
      <c r="J32" s="119"/>
      <c r="K32" s="119"/>
      <c r="L32" s="120"/>
      <c r="M32" s="118"/>
      <c r="N32" s="119"/>
      <c r="O32" s="119"/>
      <c r="P32" s="119"/>
      <c r="Q32" s="120"/>
      <c r="R32" s="118"/>
      <c r="S32" s="119"/>
      <c r="T32" s="119"/>
      <c r="U32" s="119"/>
      <c r="V32" s="120"/>
      <c r="W32" s="118"/>
      <c r="X32" s="119"/>
      <c r="Y32" s="119"/>
      <c r="Z32" s="119"/>
      <c r="AA32" s="120"/>
      <c r="AB32" s="118">
        <v>2</v>
      </c>
      <c r="AC32" s="119">
        <v>2</v>
      </c>
      <c r="AD32" s="119">
        <v>0</v>
      </c>
      <c r="AE32" s="119" t="s">
        <v>26</v>
      </c>
      <c r="AF32" s="120">
        <v>4</v>
      </c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49" t="s">
        <v>93</v>
      </c>
      <c r="B33" s="129" t="s">
        <v>94</v>
      </c>
      <c r="C33" s="93" t="s">
        <v>95</v>
      </c>
      <c r="D33" s="134" t="s">
        <v>36</v>
      </c>
      <c r="E33" s="118">
        <f t="shared" si="14"/>
        <v>2</v>
      </c>
      <c r="F33" s="119">
        <f t="shared" si="15"/>
        <v>2</v>
      </c>
      <c r="G33" s="120">
        <f t="shared" si="11"/>
        <v>4</v>
      </c>
      <c r="H33" s="135">
        <v>2</v>
      </c>
      <c r="I33" s="136">
        <v>2</v>
      </c>
      <c r="J33" s="136">
        <v>0</v>
      </c>
      <c r="K33" s="136" t="s">
        <v>26</v>
      </c>
      <c r="L33" s="137">
        <v>4</v>
      </c>
      <c r="M33" s="118"/>
      <c r="N33" s="119"/>
      <c r="O33" s="119"/>
      <c r="P33" s="119"/>
      <c r="Q33" s="120"/>
      <c r="R33" s="118"/>
      <c r="S33" s="119"/>
      <c r="T33" s="119"/>
      <c r="U33" s="119"/>
      <c r="V33" s="120"/>
      <c r="W33" s="118"/>
      <c r="X33" s="119"/>
      <c r="Y33" s="119"/>
      <c r="Z33" s="119"/>
      <c r="AA33" s="120"/>
      <c r="AB33" s="118"/>
      <c r="AC33" s="119"/>
      <c r="AD33" s="119"/>
      <c r="AE33" s="119"/>
      <c r="AF33" s="120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49" t="s">
        <v>96</v>
      </c>
      <c r="B34" s="129" t="s">
        <v>97</v>
      </c>
      <c r="C34" s="132" t="s">
        <v>98</v>
      </c>
      <c r="D34" s="133" t="s">
        <v>36</v>
      </c>
      <c r="E34" s="118">
        <f t="shared" si="14"/>
        <v>2</v>
      </c>
      <c r="F34" s="119">
        <f t="shared" si="15"/>
        <v>2</v>
      </c>
      <c r="G34" s="120">
        <f t="shared" si="11"/>
        <v>4</v>
      </c>
      <c r="H34" s="118"/>
      <c r="I34" s="119"/>
      <c r="J34" s="119"/>
      <c r="K34" s="119"/>
      <c r="L34" s="120"/>
      <c r="M34" s="118"/>
      <c r="N34" s="119"/>
      <c r="O34" s="119"/>
      <c r="P34" s="119"/>
      <c r="Q34" s="120"/>
      <c r="R34" s="118">
        <v>2</v>
      </c>
      <c r="S34" s="119">
        <v>2</v>
      </c>
      <c r="T34" s="119">
        <v>0</v>
      </c>
      <c r="U34" s="119" t="s">
        <v>31</v>
      </c>
      <c r="V34" s="120">
        <v>4</v>
      </c>
      <c r="W34" s="118"/>
      <c r="X34" s="119"/>
      <c r="Y34" s="119"/>
      <c r="Z34" s="119"/>
      <c r="AA34" s="120"/>
      <c r="AB34" s="118"/>
      <c r="AC34" s="119"/>
      <c r="AD34" s="119"/>
      <c r="AE34" s="119"/>
      <c r="AF34" s="120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1" t="s">
        <v>99</v>
      </c>
      <c r="B35" s="129" t="s">
        <v>100</v>
      </c>
      <c r="C35" s="132" t="s">
        <v>101</v>
      </c>
      <c r="D35" s="133" t="s">
        <v>36</v>
      </c>
      <c r="E35" s="118">
        <f t="shared" ref="E35" si="18">H35+M35+R35+W35+AB35+AG35+AL35</f>
        <v>1</v>
      </c>
      <c r="F35" s="119">
        <f t="shared" ref="F35" si="19">I35+J35+N35+O35+S35+T35+X35+Y35+AC35+AD35+AH35+AI35+AM35+AN35</f>
        <v>2</v>
      </c>
      <c r="G35" s="120">
        <f t="shared" ref="G35" si="20">L35+Q35+V35+AA35+AF35+AK35+AP35</f>
        <v>4</v>
      </c>
      <c r="H35" s="118"/>
      <c r="I35" s="119"/>
      <c r="J35" s="119"/>
      <c r="K35" s="119"/>
      <c r="L35" s="120"/>
      <c r="M35" s="118">
        <v>1</v>
      </c>
      <c r="N35" s="119">
        <v>0</v>
      </c>
      <c r="O35" s="119">
        <v>2</v>
      </c>
      <c r="P35" s="119" t="s">
        <v>31</v>
      </c>
      <c r="Q35" s="120">
        <v>4</v>
      </c>
      <c r="R35" s="118"/>
      <c r="S35" s="119"/>
      <c r="T35" s="119"/>
      <c r="U35" s="119"/>
      <c r="V35" s="120"/>
      <c r="W35" s="118"/>
      <c r="X35" s="119"/>
      <c r="Y35" s="119"/>
      <c r="Z35" s="119"/>
      <c r="AA35" s="120"/>
      <c r="AB35" s="118"/>
      <c r="AC35" s="119"/>
      <c r="AD35" s="119"/>
      <c r="AE35" s="119"/>
      <c r="AF35" s="120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49" t="s">
        <v>102</v>
      </c>
      <c r="B36" s="129" t="s">
        <v>103</v>
      </c>
      <c r="C36" s="132" t="s">
        <v>104</v>
      </c>
      <c r="D36" s="133"/>
      <c r="E36" s="118">
        <f t="shared" si="14"/>
        <v>1</v>
      </c>
      <c r="F36" s="119">
        <f t="shared" si="15"/>
        <v>3</v>
      </c>
      <c r="G36" s="120">
        <f t="shared" si="11"/>
        <v>5</v>
      </c>
      <c r="H36" s="118"/>
      <c r="I36" s="119"/>
      <c r="J36" s="119"/>
      <c r="K36" s="119"/>
      <c r="L36" s="120"/>
      <c r="M36" s="118"/>
      <c r="N36" s="119"/>
      <c r="O36" s="119"/>
      <c r="P36" s="119"/>
      <c r="Q36" s="120"/>
      <c r="R36" s="118"/>
      <c r="S36" s="119"/>
      <c r="T36" s="119"/>
      <c r="U36" s="119"/>
      <c r="V36" s="120"/>
      <c r="W36" s="118"/>
      <c r="X36" s="119"/>
      <c r="Y36" s="119"/>
      <c r="Z36" s="119"/>
      <c r="AA36" s="120"/>
      <c r="AB36" s="118">
        <v>1</v>
      </c>
      <c r="AC36" s="119">
        <v>3</v>
      </c>
      <c r="AD36" s="119">
        <v>0</v>
      </c>
      <c r="AE36" s="119" t="s">
        <v>26</v>
      </c>
      <c r="AF36" s="120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49" t="s">
        <v>105</v>
      </c>
      <c r="B37" s="129" t="s">
        <v>106</v>
      </c>
      <c r="C37" s="132" t="s">
        <v>107</v>
      </c>
      <c r="D37" s="133" t="s">
        <v>36</v>
      </c>
      <c r="E37" s="118">
        <f t="shared" si="14"/>
        <v>1</v>
      </c>
      <c r="F37" s="119">
        <f t="shared" si="15"/>
        <v>2</v>
      </c>
      <c r="G37" s="120">
        <f t="shared" si="11"/>
        <v>4</v>
      </c>
      <c r="H37" s="118"/>
      <c r="I37" s="119"/>
      <c r="J37" s="119"/>
      <c r="K37" s="119"/>
      <c r="L37" s="120"/>
      <c r="M37" s="118"/>
      <c r="N37" s="119"/>
      <c r="O37" s="119"/>
      <c r="P37" s="119"/>
      <c r="Q37" s="120"/>
      <c r="R37" s="118">
        <v>1</v>
      </c>
      <c r="S37" s="119">
        <v>2</v>
      </c>
      <c r="T37" s="119">
        <v>0</v>
      </c>
      <c r="U37" s="119" t="s">
        <v>26</v>
      </c>
      <c r="V37" s="120">
        <v>4</v>
      </c>
      <c r="W37" s="118"/>
      <c r="X37" s="119"/>
      <c r="Y37" s="119"/>
      <c r="Z37" s="119"/>
      <c r="AA37" s="120"/>
      <c r="AB37" s="118"/>
      <c r="AC37" s="119"/>
      <c r="AD37" s="119"/>
      <c r="AE37" s="119"/>
      <c r="AF37" s="120"/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1" t="s">
        <v>108</v>
      </c>
      <c r="B38" s="129" t="s">
        <v>109</v>
      </c>
      <c r="C38" s="114" t="s">
        <v>110</v>
      </c>
      <c r="D38" s="133" t="s">
        <v>36</v>
      </c>
      <c r="E38" s="118">
        <f t="shared" si="14"/>
        <v>2</v>
      </c>
      <c r="F38" s="119">
        <f t="shared" si="15"/>
        <v>1</v>
      </c>
      <c r="G38" s="120">
        <f t="shared" si="11"/>
        <v>4</v>
      </c>
      <c r="H38" s="118"/>
      <c r="I38" s="119"/>
      <c r="J38" s="119"/>
      <c r="K38" s="119"/>
      <c r="L38" s="120"/>
      <c r="M38" s="118"/>
      <c r="N38" s="119"/>
      <c r="O38" s="119"/>
      <c r="P38" s="119"/>
      <c r="Q38" s="120"/>
      <c r="R38" s="118"/>
      <c r="S38" s="119"/>
      <c r="T38" s="119"/>
      <c r="U38" s="119"/>
      <c r="V38" s="120"/>
      <c r="W38" s="118">
        <v>2</v>
      </c>
      <c r="X38" s="119">
        <v>1</v>
      </c>
      <c r="Y38" s="119">
        <v>0</v>
      </c>
      <c r="Z38" s="119" t="s">
        <v>26</v>
      </c>
      <c r="AA38" s="120">
        <v>4</v>
      </c>
      <c r="AB38" s="118"/>
      <c r="AC38" s="119"/>
      <c r="AD38" s="119"/>
      <c r="AE38" s="119"/>
      <c r="AF38" s="120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89</v>
      </c>
    </row>
    <row r="39" spans="1:43" ht="15" customHeight="1" x14ac:dyDescent="0.2">
      <c r="A39" s="49" t="s">
        <v>111</v>
      </c>
      <c r="B39" s="129" t="s">
        <v>112</v>
      </c>
      <c r="C39" s="132" t="s">
        <v>113</v>
      </c>
      <c r="D39" s="133" t="s">
        <v>36</v>
      </c>
      <c r="E39" s="118">
        <f t="shared" si="14"/>
        <v>2</v>
      </c>
      <c r="F39" s="119">
        <f t="shared" si="15"/>
        <v>1</v>
      </c>
      <c r="G39" s="120">
        <f t="shared" si="11"/>
        <v>4</v>
      </c>
      <c r="H39" s="118"/>
      <c r="I39" s="119"/>
      <c r="J39" s="119"/>
      <c r="K39" s="119"/>
      <c r="L39" s="120"/>
      <c r="M39" s="118"/>
      <c r="N39" s="119"/>
      <c r="O39" s="119"/>
      <c r="P39" s="119"/>
      <c r="Q39" s="120"/>
      <c r="R39" s="118"/>
      <c r="S39" s="119"/>
      <c r="T39" s="119"/>
      <c r="U39" s="119"/>
      <c r="V39" s="120"/>
      <c r="W39" s="118">
        <v>2</v>
      </c>
      <c r="X39" s="119">
        <v>0</v>
      </c>
      <c r="Y39" s="119">
        <v>1</v>
      </c>
      <c r="Z39" s="119" t="s">
        <v>31</v>
      </c>
      <c r="AA39" s="120">
        <v>4</v>
      </c>
      <c r="AB39" s="118"/>
      <c r="AC39" s="119"/>
      <c r="AD39" s="119"/>
      <c r="AE39" s="119"/>
      <c r="AF39" s="120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49" t="s">
        <v>114</v>
      </c>
      <c r="B40" s="129" t="s">
        <v>115</v>
      </c>
      <c r="C40" s="132" t="s">
        <v>116</v>
      </c>
      <c r="D40" s="133"/>
      <c r="E40" s="118">
        <f t="shared" si="14"/>
        <v>2</v>
      </c>
      <c r="F40" s="119">
        <f t="shared" si="15"/>
        <v>2</v>
      </c>
      <c r="G40" s="120">
        <f t="shared" si="11"/>
        <v>5</v>
      </c>
      <c r="H40" s="118"/>
      <c r="I40" s="119"/>
      <c r="J40" s="119"/>
      <c r="K40" s="119"/>
      <c r="L40" s="120"/>
      <c r="M40" s="118"/>
      <c r="N40" s="119"/>
      <c r="O40" s="119"/>
      <c r="P40" s="119"/>
      <c r="Q40" s="120"/>
      <c r="R40" s="118"/>
      <c r="S40" s="119"/>
      <c r="T40" s="119"/>
      <c r="U40" s="119"/>
      <c r="V40" s="120"/>
      <c r="W40" s="118">
        <v>2</v>
      </c>
      <c r="X40" s="119">
        <v>0</v>
      </c>
      <c r="Y40" s="119">
        <v>2</v>
      </c>
      <c r="Z40" s="119" t="s">
        <v>31</v>
      </c>
      <c r="AA40" s="120">
        <v>5</v>
      </c>
      <c r="AB40" s="118"/>
      <c r="AC40" s="119"/>
      <c r="AD40" s="119"/>
      <c r="AE40" s="119"/>
      <c r="AF40" s="120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1" t="s">
        <v>117</v>
      </c>
      <c r="B41" s="129" t="s">
        <v>118</v>
      </c>
      <c r="C41" s="132" t="s">
        <v>119</v>
      </c>
      <c r="D41" s="133" t="s">
        <v>36</v>
      </c>
      <c r="E41" s="118">
        <f t="shared" si="14"/>
        <v>1</v>
      </c>
      <c r="F41" s="119">
        <f t="shared" si="15"/>
        <v>2</v>
      </c>
      <c r="G41" s="120">
        <f t="shared" si="11"/>
        <v>4</v>
      </c>
      <c r="H41" s="118"/>
      <c r="I41" s="119"/>
      <c r="J41" s="119"/>
      <c r="K41" s="119"/>
      <c r="L41" s="120"/>
      <c r="M41" s="118"/>
      <c r="N41" s="119"/>
      <c r="O41" s="119"/>
      <c r="P41" s="119"/>
      <c r="Q41" s="120"/>
      <c r="R41" s="118"/>
      <c r="S41" s="119"/>
      <c r="T41" s="119"/>
      <c r="U41" s="119"/>
      <c r="V41" s="120"/>
      <c r="W41" s="118"/>
      <c r="X41" s="119"/>
      <c r="Y41" s="119"/>
      <c r="Z41" s="119"/>
      <c r="AA41" s="120"/>
      <c r="AB41" s="118"/>
      <c r="AC41" s="119"/>
      <c r="AD41" s="119"/>
      <c r="AE41" s="119"/>
      <c r="AF41" s="120"/>
      <c r="AG41" s="16">
        <v>1</v>
      </c>
      <c r="AH41" s="24">
        <v>2</v>
      </c>
      <c r="AI41" s="24">
        <v>0</v>
      </c>
      <c r="AJ41" s="24" t="s">
        <v>31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5">
      <c r="A42" s="49" t="s">
        <v>120</v>
      </c>
      <c r="B42" s="184" t="s">
        <v>121</v>
      </c>
      <c r="C42" s="92" t="s">
        <v>122</v>
      </c>
      <c r="D42" s="43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26</v>
      </c>
      <c r="Q42" s="17">
        <v>4</v>
      </c>
      <c r="R42" s="16"/>
      <c r="S42" s="24"/>
      <c r="T42" s="24"/>
      <c r="U42" s="24"/>
      <c r="V42" s="17"/>
      <c r="W42" s="118"/>
      <c r="X42" s="119"/>
      <c r="Y42" s="119"/>
      <c r="Z42" s="119"/>
      <c r="AA42" s="120"/>
      <c r="AB42" s="118"/>
      <c r="AC42" s="119"/>
      <c r="AD42" s="119"/>
      <c r="AE42" s="119"/>
      <c r="AF42" s="120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49" t="s">
        <v>123</v>
      </c>
      <c r="B43" s="94" t="s">
        <v>124</v>
      </c>
      <c r="C43" s="7" t="s">
        <v>125</v>
      </c>
      <c r="D43" s="43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31</v>
      </c>
      <c r="AK43" s="17">
        <v>4</v>
      </c>
      <c r="AL43" s="16"/>
      <c r="AM43" s="24"/>
      <c r="AN43" s="24"/>
      <c r="AO43" s="24"/>
      <c r="AP43" s="17"/>
      <c r="AQ43" s="8" t="s">
        <v>126</v>
      </c>
    </row>
    <row r="44" spans="1:43" ht="15" customHeight="1" thickBot="1" x14ac:dyDescent="0.25">
      <c r="A44" s="49" t="s">
        <v>127</v>
      </c>
      <c r="B44" s="94" t="s">
        <v>128</v>
      </c>
      <c r="C44" s="7" t="s">
        <v>129</v>
      </c>
      <c r="D44" s="43" t="s">
        <v>36</v>
      </c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31</v>
      </c>
      <c r="AP44" s="17">
        <v>4</v>
      </c>
      <c r="AQ44" s="8"/>
    </row>
    <row r="45" spans="1:43" ht="15" customHeight="1" thickBot="1" x14ac:dyDescent="0.3">
      <c r="A45" s="160" t="s">
        <v>130</v>
      </c>
      <c r="B45" s="161"/>
      <c r="C45" s="162"/>
      <c r="D45" s="63"/>
      <c r="E45" s="64">
        <f t="shared" ref="E45:AP45" si="21">E54</f>
        <v>5</v>
      </c>
      <c r="F45" s="65">
        <f t="shared" si="21"/>
        <v>14</v>
      </c>
      <c r="G45" s="66">
        <f t="shared" si="21"/>
        <v>40</v>
      </c>
      <c r="H45" s="64">
        <f t="shared" si="21"/>
        <v>0</v>
      </c>
      <c r="I45" s="65">
        <f t="shared" si="21"/>
        <v>0</v>
      </c>
      <c r="J45" s="65">
        <f t="shared" si="21"/>
        <v>0</v>
      </c>
      <c r="K45" s="65">
        <f t="shared" si="21"/>
        <v>0</v>
      </c>
      <c r="L45" s="66">
        <f t="shared" si="21"/>
        <v>0</v>
      </c>
      <c r="M45" s="64">
        <f t="shared" si="21"/>
        <v>0</v>
      </c>
      <c r="N45" s="65">
        <f t="shared" si="21"/>
        <v>0</v>
      </c>
      <c r="O45" s="65">
        <f t="shared" si="21"/>
        <v>0</v>
      </c>
      <c r="P45" s="65">
        <f t="shared" si="21"/>
        <v>0</v>
      </c>
      <c r="Q45" s="66">
        <f t="shared" si="21"/>
        <v>0</v>
      </c>
      <c r="R45" s="64">
        <f t="shared" si="21"/>
        <v>0</v>
      </c>
      <c r="S45" s="65">
        <f t="shared" si="21"/>
        <v>0</v>
      </c>
      <c r="T45" s="65">
        <f t="shared" si="21"/>
        <v>0</v>
      </c>
      <c r="U45" s="65">
        <f t="shared" si="21"/>
        <v>0</v>
      </c>
      <c r="V45" s="66">
        <f t="shared" si="21"/>
        <v>0</v>
      </c>
      <c r="W45" s="64">
        <f t="shared" si="21"/>
        <v>0</v>
      </c>
      <c r="X45" s="65">
        <f t="shared" si="21"/>
        <v>0</v>
      </c>
      <c r="Y45" s="65">
        <f t="shared" si="21"/>
        <v>0</v>
      </c>
      <c r="Z45" s="65">
        <f t="shared" si="21"/>
        <v>0</v>
      </c>
      <c r="AA45" s="66">
        <f t="shared" si="21"/>
        <v>0</v>
      </c>
      <c r="AB45" s="64">
        <f t="shared" si="21"/>
        <v>0</v>
      </c>
      <c r="AC45" s="65">
        <f t="shared" si="21"/>
        <v>0</v>
      </c>
      <c r="AD45" s="65">
        <f t="shared" si="21"/>
        <v>0</v>
      </c>
      <c r="AE45" s="65">
        <f t="shared" si="21"/>
        <v>0</v>
      </c>
      <c r="AF45" s="66">
        <f t="shared" si="21"/>
        <v>0</v>
      </c>
      <c r="AG45" s="64">
        <f t="shared" si="21"/>
        <v>3</v>
      </c>
      <c r="AH45" s="65">
        <f t="shared" si="21"/>
        <v>2</v>
      </c>
      <c r="AI45" s="65">
        <f t="shared" si="21"/>
        <v>6</v>
      </c>
      <c r="AJ45" s="65">
        <f t="shared" si="21"/>
        <v>4</v>
      </c>
      <c r="AK45" s="66">
        <f t="shared" si="21"/>
        <v>16</v>
      </c>
      <c r="AL45" s="64">
        <f t="shared" si="21"/>
        <v>2</v>
      </c>
      <c r="AM45" s="65">
        <f t="shared" si="21"/>
        <v>2</v>
      </c>
      <c r="AN45" s="65">
        <f t="shared" si="21"/>
        <v>4</v>
      </c>
      <c r="AO45" s="65">
        <f t="shared" si="21"/>
        <v>3</v>
      </c>
      <c r="AP45" s="66">
        <f t="shared" si="21"/>
        <v>24</v>
      </c>
      <c r="AQ45" s="89"/>
    </row>
    <row r="46" spans="1:43" ht="15" customHeight="1" thickBot="1" x14ac:dyDescent="0.3">
      <c r="A46" s="54"/>
      <c r="B46" s="168" t="s">
        <v>230</v>
      </c>
      <c r="C46" s="169"/>
      <c r="D46" s="55"/>
      <c r="E46" s="56">
        <f t="shared" ref="E46:AP46" si="22">SUM(E47:E53)</f>
        <v>6</v>
      </c>
      <c r="F46" s="57">
        <f t="shared" si="22"/>
        <v>15</v>
      </c>
      <c r="G46" s="58">
        <f t="shared" si="22"/>
        <v>40</v>
      </c>
      <c r="H46" s="56">
        <f t="shared" si="22"/>
        <v>0</v>
      </c>
      <c r="I46" s="57">
        <f t="shared" si="22"/>
        <v>0</v>
      </c>
      <c r="J46" s="57">
        <f t="shared" si="22"/>
        <v>0</v>
      </c>
      <c r="K46" s="57">
        <f>COUNTA(K47:K53)</f>
        <v>0</v>
      </c>
      <c r="L46" s="58">
        <f t="shared" si="22"/>
        <v>0</v>
      </c>
      <c r="M46" s="56">
        <f t="shared" si="22"/>
        <v>0</v>
      </c>
      <c r="N46" s="57">
        <f t="shared" si="22"/>
        <v>0</v>
      </c>
      <c r="O46" s="57">
        <f t="shared" si="22"/>
        <v>0</v>
      </c>
      <c r="P46" s="57">
        <f>COUNTA(P47:P53)</f>
        <v>0</v>
      </c>
      <c r="Q46" s="58">
        <f t="shared" si="22"/>
        <v>0</v>
      </c>
      <c r="R46" s="56">
        <f t="shared" si="22"/>
        <v>0</v>
      </c>
      <c r="S46" s="57">
        <f t="shared" si="22"/>
        <v>0</v>
      </c>
      <c r="T46" s="57">
        <f t="shared" si="22"/>
        <v>0</v>
      </c>
      <c r="U46" s="57">
        <f>COUNTA(U47:U53)</f>
        <v>0</v>
      </c>
      <c r="V46" s="58">
        <f t="shared" si="22"/>
        <v>0</v>
      </c>
      <c r="W46" s="56">
        <f t="shared" si="22"/>
        <v>0</v>
      </c>
      <c r="X46" s="57">
        <f t="shared" si="22"/>
        <v>0</v>
      </c>
      <c r="Y46" s="57">
        <f t="shared" si="22"/>
        <v>0</v>
      </c>
      <c r="Z46" s="57">
        <f>COUNTA(Z47:Z53)</f>
        <v>0</v>
      </c>
      <c r="AA46" s="58">
        <f t="shared" si="22"/>
        <v>0</v>
      </c>
      <c r="AB46" s="56">
        <f t="shared" si="22"/>
        <v>0</v>
      </c>
      <c r="AC46" s="57">
        <f t="shared" si="22"/>
        <v>0</v>
      </c>
      <c r="AD46" s="57">
        <f t="shared" si="22"/>
        <v>0</v>
      </c>
      <c r="AE46" s="57">
        <f>COUNTA(AE47:AE53)</f>
        <v>0</v>
      </c>
      <c r="AF46" s="58">
        <f t="shared" si="22"/>
        <v>0</v>
      </c>
      <c r="AG46" s="56">
        <f t="shared" si="22"/>
        <v>5</v>
      </c>
      <c r="AH46" s="57">
        <f t="shared" si="22"/>
        <v>7</v>
      </c>
      <c r="AI46" s="57">
        <f t="shared" si="22"/>
        <v>2</v>
      </c>
      <c r="AJ46" s="57">
        <f>COUNTA(AJ47:AJ53)</f>
        <v>4</v>
      </c>
      <c r="AK46" s="58">
        <f t="shared" si="22"/>
        <v>17</v>
      </c>
      <c r="AL46" s="56">
        <f t="shared" si="22"/>
        <v>1</v>
      </c>
      <c r="AM46" s="57">
        <f t="shared" si="22"/>
        <v>2</v>
      </c>
      <c r="AN46" s="57">
        <f t="shared" si="22"/>
        <v>4</v>
      </c>
      <c r="AO46" s="57">
        <f>COUNTA(AO47:AO53)</f>
        <v>3</v>
      </c>
      <c r="AP46" s="58">
        <f t="shared" si="22"/>
        <v>23</v>
      </c>
      <c r="AQ46" s="59"/>
    </row>
    <row r="47" spans="1:43" s="122" customFormat="1" ht="15" customHeight="1" x14ac:dyDescent="0.2">
      <c r="A47" s="113" t="s">
        <v>131</v>
      </c>
      <c r="B47" s="128" t="s">
        <v>237</v>
      </c>
      <c r="C47" s="114" t="s">
        <v>231</v>
      </c>
      <c r="D47" s="43" t="s">
        <v>36</v>
      </c>
      <c r="E47" s="115">
        <f>H47+M47+R47+W47+AB47+AG47+AL47</f>
        <v>2</v>
      </c>
      <c r="F47" s="116">
        <f>I47+J47+N47+O47+S47+T47+X47+Y47+AC47+AD47+AH47+AI47+AM47+AN47</f>
        <v>2</v>
      </c>
      <c r="G47" s="117">
        <f t="shared" ref="G47:G53" si="23">L47+Q47+V47+AA47+AF47+AK47+AP47</f>
        <v>4</v>
      </c>
      <c r="H47" s="118"/>
      <c r="I47" s="119"/>
      <c r="J47" s="119"/>
      <c r="K47" s="119"/>
      <c r="L47" s="120"/>
      <c r="M47" s="118"/>
      <c r="N47" s="119"/>
      <c r="O47" s="119"/>
      <c r="P47" s="119"/>
      <c r="Q47" s="120"/>
      <c r="R47" s="118"/>
      <c r="S47" s="119"/>
      <c r="T47" s="119"/>
      <c r="U47" s="119"/>
      <c r="V47" s="120"/>
      <c r="W47" s="118"/>
      <c r="X47" s="119"/>
      <c r="Y47" s="119"/>
      <c r="Z47" s="119"/>
      <c r="AA47" s="120"/>
      <c r="AB47" s="118"/>
      <c r="AC47" s="119"/>
      <c r="AD47" s="119"/>
      <c r="AE47" s="119"/>
      <c r="AF47" s="120"/>
      <c r="AG47" s="118">
        <v>2</v>
      </c>
      <c r="AH47" s="119">
        <v>2</v>
      </c>
      <c r="AI47" s="119">
        <v>0</v>
      </c>
      <c r="AJ47" s="119" t="s">
        <v>26</v>
      </c>
      <c r="AK47" s="120">
        <v>4</v>
      </c>
      <c r="AL47" s="118"/>
      <c r="AM47" s="119"/>
      <c r="AN47" s="119"/>
      <c r="AO47" s="119"/>
      <c r="AP47" s="120"/>
      <c r="AQ47" s="121"/>
    </row>
    <row r="48" spans="1:43" s="122" customFormat="1" ht="15" customHeight="1" x14ac:dyDescent="0.2">
      <c r="A48" s="113" t="s">
        <v>132</v>
      </c>
      <c r="B48" s="129" t="s">
        <v>238</v>
      </c>
      <c r="C48" s="114" t="s">
        <v>232</v>
      </c>
      <c r="D48" s="43" t="s">
        <v>36</v>
      </c>
      <c r="E48" s="118">
        <f t="shared" ref="E48:E52" si="24">H48+M48+R48+W48+AB48+AG48+AL48</f>
        <v>2</v>
      </c>
      <c r="F48" s="119">
        <f t="shared" ref="F48:F52" si="25">I48+J48+N48+O48+S48+T48+X48+Y48+AC48+AD48+AH48+AI48+AM48+AN48</f>
        <v>3</v>
      </c>
      <c r="G48" s="120">
        <f t="shared" si="23"/>
        <v>5</v>
      </c>
      <c r="H48" s="118"/>
      <c r="I48" s="119"/>
      <c r="J48" s="119"/>
      <c r="K48" s="119"/>
      <c r="L48" s="120"/>
      <c r="M48" s="118"/>
      <c r="N48" s="119"/>
      <c r="O48" s="119"/>
      <c r="P48" s="119"/>
      <c r="Q48" s="120"/>
      <c r="R48" s="118"/>
      <c r="S48" s="119"/>
      <c r="T48" s="119"/>
      <c r="U48" s="119"/>
      <c r="V48" s="120"/>
      <c r="W48" s="118"/>
      <c r="X48" s="119"/>
      <c r="Y48" s="119"/>
      <c r="Z48" s="119"/>
      <c r="AA48" s="120"/>
      <c r="AB48" s="118"/>
      <c r="AC48" s="119"/>
      <c r="AD48" s="119"/>
      <c r="AE48" s="119"/>
      <c r="AF48" s="120"/>
      <c r="AG48" s="118">
        <v>2</v>
      </c>
      <c r="AH48" s="119">
        <v>3</v>
      </c>
      <c r="AI48" s="119">
        <v>0</v>
      </c>
      <c r="AJ48" s="119" t="s">
        <v>31</v>
      </c>
      <c r="AK48" s="120">
        <v>5</v>
      </c>
      <c r="AL48" s="118"/>
      <c r="AM48" s="119"/>
      <c r="AN48" s="119"/>
      <c r="AO48" s="119"/>
      <c r="AP48" s="120"/>
      <c r="AQ48" s="121"/>
    </row>
    <row r="49" spans="1:43" s="122" customFormat="1" ht="15" customHeight="1" x14ac:dyDescent="0.2">
      <c r="A49" s="113" t="s">
        <v>133</v>
      </c>
      <c r="B49" s="129" t="s">
        <v>239</v>
      </c>
      <c r="C49" s="114" t="s">
        <v>233</v>
      </c>
      <c r="D49" s="43" t="s">
        <v>36</v>
      </c>
      <c r="E49" s="118">
        <f t="shared" si="24"/>
        <v>1</v>
      </c>
      <c r="F49" s="119">
        <f t="shared" si="25"/>
        <v>2</v>
      </c>
      <c r="G49" s="120">
        <f t="shared" si="23"/>
        <v>4</v>
      </c>
      <c r="H49" s="118"/>
      <c r="I49" s="119"/>
      <c r="J49" s="119"/>
      <c r="K49" s="119"/>
      <c r="L49" s="120"/>
      <c r="M49" s="118"/>
      <c r="N49" s="119"/>
      <c r="O49" s="119"/>
      <c r="P49" s="119"/>
      <c r="Q49" s="120"/>
      <c r="R49" s="118"/>
      <c r="S49" s="119"/>
      <c r="T49" s="119"/>
      <c r="U49" s="119"/>
      <c r="V49" s="120"/>
      <c r="W49" s="118"/>
      <c r="X49" s="119"/>
      <c r="Y49" s="119"/>
      <c r="Z49" s="119"/>
      <c r="AA49" s="120"/>
      <c r="AB49" s="118"/>
      <c r="AC49" s="119"/>
      <c r="AD49" s="119"/>
      <c r="AE49" s="119"/>
      <c r="AF49" s="120"/>
      <c r="AG49" s="118">
        <v>1</v>
      </c>
      <c r="AH49" s="119">
        <v>2</v>
      </c>
      <c r="AI49" s="119">
        <v>0</v>
      </c>
      <c r="AJ49" s="119" t="s">
        <v>26</v>
      </c>
      <c r="AK49" s="120">
        <v>4</v>
      </c>
      <c r="AL49" s="118"/>
      <c r="AM49" s="119"/>
      <c r="AN49" s="119"/>
      <c r="AO49" s="119"/>
      <c r="AP49" s="120"/>
      <c r="AQ49" s="121"/>
    </row>
    <row r="50" spans="1:43" s="122" customFormat="1" ht="15" customHeight="1" x14ac:dyDescent="0.2">
      <c r="A50" s="113" t="s">
        <v>135</v>
      </c>
      <c r="B50" s="129" t="s">
        <v>240</v>
      </c>
      <c r="C50" s="114" t="s">
        <v>234</v>
      </c>
      <c r="D50" s="43" t="s">
        <v>36</v>
      </c>
      <c r="E50" s="118">
        <f t="shared" si="24"/>
        <v>1</v>
      </c>
      <c r="F50" s="119">
        <f t="shared" si="25"/>
        <v>2</v>
      </c>
      <c r="G50" s="120">
        <f t="shared" si="23"/>
        <v>4</v>
      </c>
      <c r="H50" s="124"/>
      <c r="I50" s="125"/>
      <c r="J50" s="125"/>
      <c r="K50" s="125"/>
      <c r="L50" s="126"/>
      <c r="M50" s="124"/>
      <c r="N50" s="125"/>
      <c r="O50" s="125"/>
      <c r="P50" s="125"/>
      <c r="Q50" s="126"/>
      <c r="R50" s="124"/>
      <c r="S50" s="125"/>
      <c r="T50" s="125"/>
      <c r="U50" s="125"/>
      <c r="V50" s="126"/>
      <c r="W50" s="124"/>
      <c r="X50" s="125"/>
      <c r="Y50" s="125"/>
      <c r="Z50" s="125"/>
      <c r="AA50" s="126"/>
      <c r="AB50" s="124"/>
      <c r="AC50" s="125"/>
      <c r="AD50" s="125"/>
      <c r="AE50" s="125"/>
      <c r="AF50" s="126"/>
      <c r="AG50" s="124"/>
      <c r="AH50" s="125"/>
      <c r="AI50" s="125"/>
      <c r="AJ50" s="125"/>
      <c r="AK50" s="126"/>
      <c r="AL50" s="124">
        <v>1</v>
      </c>
      <c r="AM50" s="125">
        <v>2</v>
      </c>
      <c r="AN50" s="125">
        <v>0</v>
      </c>
      <c r="AO50" s="125" t="s">
        <v>31</v>
      </c>
      <c r="AP50" s="126">
        <v>4</v>
      </c>
      <c r="AQ50" s="127"/>
    </row>
    <row r="51" spans="1:43" s="122" customFormat="1" ht="15" customHeight="1" x14ac:dyDescent="0.2">
      <c r="A51" s="113" t="s">
        <v>138</v>
      </c>
      <c r="B51" s="129" t="s">
        <v>241</v>
      </c>
      <c r="C51" s="114" t="s">
        <v>235</v>
      </c>
      <c r="D51" s="123"/>
      <c r="E51" s="118">
        <f t="shared" si="24"/>
        <v>0</v>
      </c>
      <c r="F51" s="119">
        <f t="shared" si="25"/>
        <v>2</v>
      </c>
      <c r="G51" s="120">
        <f t="shared" si="23"/>
        <v>4</v>
      </c>
      <c r="H51" s="124"/>
      <c r="I51" s="125"/>
      <c r="J51" s="125"/>
      <c r="K51" s="125"/>
      <c r="L51" s="126"/>
      <c r="M51" s="124"/>
      <c r="N51" s="125"/>
      <c r="O51" s="125"/>
      <c r="P51" s="125"/>
      <c r="Q51" s="126"/>
      <c r="R51" s="124"/>
      <c r="S51" s="125"/>
      <c r="T51" s="125"/>
      <c r="U51" s="125"/>
      <c r="V51" s="126"/>
      <c r="W51" s="124"/>
      <c r="X51" s="125"/>
      <c r="Y51" s="125"/>
      <c r="Z51" s="125"/>
      <c r="AA51" s="126"/>
      <c r="AB51" s="124"/>
      <c r="AC51" s="125"/>
      <c r="AD51" s="125"/>
      <c r="AE51" s="125"/>
      <c r="AF51" s="126"/>
      <c r="AG51" s="118"/>
      <c r="AH51" s="119"/>
      <c r="AI51" s="119"/>
      <c r="AJ51" s="119"/>
      <c r="AK51" s="120"/>
      <c r="AL51" s="124">
        <v>0</v>
      </c>
      <c r="AM51" s="125">
        <v>0</v>
      </c>
      <c r="AN51" s="125">
        <v>2</v>
      </c>
      <c r="AO51" s="125" t="s">
        <v>31</v>
      </c>
      <c r="AP51" s="126">
        <v>4</v>
      </c>
      <c r="AQ51" s="127"/>
    </row>
    <row r="52" spans="1:43" ht="15" customHeight="1" x14ac:dyDescent="0.2">
      <c r="A52" s="49" t="s">
        <v>139</v>
      </c>
      <c r="B52" s="94" t="s">
        <v>140</v>
      </c>
      <c r="C52" s="11" t="s">
        <v>141</v>
      </c>
      <c r="D52" s="43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31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49" t="s">
        <v>142</v>
      </c>
      <c r="B53" s="94" t="s">
        <v>143</v>
      </c>
      <c r="C53" s="11" t="s">
        <v>144</v>
      </c>
      <c r="D53" s="43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31</v>
      </c>
      <c r="AP53" s="17">
        <v>15</v>
      </c>
      <c r="AQ53" s="8" t="s">
        <v>141</v>
      </c>
    </row>
    <row r="54" spans="1:43" ht="15" customHeight="1" thickBot="1" x14ac:dyDescent="0.3">
      <c r="A54" s="54"/>
      <c r="B54" s="168" t="s">
        <v>145</v>
      </c>
      <c r="C54" s="169"/>
      <c r="D54" s="55"/>
      <c r="E54" s="56">
        <f t="shared" ref="E54:G54" si="28">SUM(E55:E61)</f>
        <v>5</v>
      </c>
      <c r="F54" s="57">
        <f t="shared" si="28"/>
        <v>14</v>
      </c>
      <c r="G54" s="58">
        <f t="shared" si="28"/>
        <v>40</v>
      </c>
      <c r="H54" s="56">
        <f t="shared" ref="H54:AP54" si="29">SUM(H55:H61)</f>
        <v>0</v>
      </c>
      <c r="I54" s="57">
        <f t="shared" si="29"/>
        <v>0</v>
      </c>
      <c r="J54" s="57">
        <f t="shared" si="29"/>
        <v>0</v>
      </c>
      <c r="K54" s="57">
        <f>COUNTA(K55:K61)</f>
        <v>0</v>
      </c>
      <c r="L54" s="58">
        <f t="shared" si="29"/>
        <v>0</v>
      </c>
      <c r="M54" s="56">
        <f t="shared" si="29"/>
        <v>0</v>
      </c>
      <c r="N54" s="57">
        <f t="shared" si="29"/>
        <v>0</v>
      </c>
      <c r="O54" s="57">
        <f t="shared" si="29"/>
        <v>0</v>
      </c>
      <c r="P54" s="57">
        <f>COUNTA(P55:P61)</f>
        <v>0</v>
      </c>
      <c r="Q54" s="58">
        <f t="shared" si="29"/>
        <v>0</v>
      </c>
      <c r="R54" s="56">
        <f t="shared" si="29"/>
        <v>0</v>
      </c>
      <c r="S54" s="57">
        <f t="shared" si="29"/>
        <v>0</v>
      </c>
      <c r="T54" s="57">
        <f t="shared" si="29"/>
        <v>0</v>
      </c>
      <c r="U54" s="57">
        <f>COUNTA(U55:U61)</f>
        <v>0</v>
      </c>
      <c r="V54" s="58">
        <f t="shared" si="29"/>
        <v>0</v>
      </c>
      <c r="W54" s="56">
        <f t="shared" si="29"/>
        <v>0</v>
      </c>
      <c r="X54" s="57">
        <f t="shared" si="29"/>
        <v>0</v>
      </c>
      <c r="Y54" s="57">
        <f t="shared" si="29"/>
        <v>0</v>
      </c>
      <c r="Z54" s="57">
        <f>COUNTA(Z55:Z61)</f>
        <v>0</v>
      </c>
      <c r="AA54" s="58">
        <f t="shared" si="29"/>
        <v>0</v>
      </c>
      <c r="AB54" s="56">
        <f t="shared" si="29"/>
        <v>0</v>
      </c>
      <c r="AC54" s="57">
        <f t="shared" si="29"/>
        <v>0</v>
      </c>
      <c r="AD54" s="57">
        <f t="shared" si="29"/>
        <v>0</v>
      </c>
      <c r="AE54" s="57">
        <f>COUNTA(AE55:AE61)</f>
        <v>0</v>
      </c>
      <c r="AF54" s="58">
        <f t="shared" si="29"/>
        <v>0</v>
      </c>
      <c r="AG54" s="56">
        <f t="shared" si="29"/>
        <v>3</v>
      </c>
      <c r="AH54" s="57">
        <f t="shared" si="29"/>
        <v>2</v>
      </c>
      <c r="AI54" s="57">
        <f t="shared" si="29"/>
        <v>6</v>
      </c>
      <c r="AJ54" s="57">
        <f>COUNTA(AJ55:AJ61)</f>
        <v>4</v>
      </c>
      <c r="AK54" s="58">
        <f t="shared" si="29"/>
        <v>16</v>
      </c>
      <c r="AL54" s="56">
        <f t="shared" si="29"/>
        <v>2</v>
      </c>
      <c r="AM54" s="57">
        <f t="shared" si="29"/>
        <v>2</v>
      </c>
      <c r="AN54" s="57">
        <f t="shared" si="29"/>
        <v>4</v>
      </c>
      <c r="AO54" s="57">
        <f>COUNTA(AO55:AO61)</f>
        <v>3</v>
      </c>
      <c r="AP54" s="58">
        <f t="shared" si="29"/>
        <v>24</v>
      </c>
      <c r="AQ54" s="59"/>
    </row>
    <row r="55" spans="1:43" ht="15" customHeight="1" x14ac:dyDescent="0.2">
      <c r="A55" s="49" t="s">
        <v>146</v>
      </c>
      <c r="B55" s="96" t="s">
        <v>147</v>
      </c>
      <c r="C55" s="11" t="s">
        <v>148</v>
      </c>
      <c r="D55" s="45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4"/>
      <c r="I55" s="37"/>
      <c r="J55" s="37"/>
      <c r="K55" s="37"/>
      <c r="L55" s="35"/>
      <c r="M55" s="34"/>
      <c r="N55" s="37"/>
      <c r="O55" s="37"/>
      <c r="P55" s="37"/>
      <c r="Q55" s="35"/>
      <c r="R55" s="34"/>
      <c r="S55" s="37"/>
      <c r="T55" s="37"/>
      <c r="U55" s="37"/>
      <c r="V55" s="35"/>
      <c r="W55" s="34"/>
      <c r="X55" s="37"/>
      <c r="Y55" s="37"/>
      <c r="Z55" s="37"/>
      <c r="AA55" s="35"/>
      <c r="AB55" s="34"/>
      <c r="AC55" s="37"/>
      <c r="AD55" s="37"/>
      <c r="AE55" s="37"/>
      <c r="AF55" s="35"/>
      <c r="AG55" s="34">
        <v>1</v>
      </c>
      <c r="AH55" s="37">
        <v>0</v>
      </c>
      <c r="AI55" s="37">
        <v>2</v>
      </c>
      <c r="AJ55" s="37" t="s">
        <v>31</v>
      </c>
      <c r="AK55" s="35">
        <v>4</v>
      </c>
      <c r="AL55" s="34"/>
      <c r="AM55" s="37"/>
      <c r="AN55" s="37"/>
      <c r="AO55" s="37"/>
      <c r="AP55" s="35"/>
      <c r="AQ55" s="36"/>
    </row>
    <row r="56" spans="1:43" ht="15" customHeight="1" x14ac:dyDescent="0.2">
      <c r="A56" s="49" t="s">
        <v>149</v>
      </c>
      <c r="B56" s="94" t="s">
        <v>150</v>
      </c>
      <c r="C56" s="11" t="s">
        <v>151</v>
      </c>
      <c r="D56" s="45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4"/>
      <c r="I56" s="37"/>
      <c r="J56" s="37"/>
      <c r="K56" s="37"/>
      <c r="L56" s="35"/>
      <c r="M56" s="34"/>
      <c r="N56" s="37"/>
      <c r="O56" s="37"/>
      <c r="P56" s="37"/>
      <c r="Q56" s="35"/>
      <c r="R56" s="34"/>
      <c r="S56" s="37"/>
      <c r="T56" s="37"/>
      <c r="U56" s="37"/>
      <c r="V56" s="35"/>
      <c r="W56" s="34"/>
      <c r="X56" s="37"/>
      <c r="Y56" s="37"/>
      <c r="Z56" s="37"/>
      <c r="AA56" s="35"/>
      <c r="AB56" s="34"/>
      <c r="AC56" s="37"/>
      <c r="AD56" s="37"/>
      <c r="AE56" s="37"/>
      <c r="AF56" s="35"/>
      <c r="AG56" s="34">
        <v>1</v>
      </c>
      <c r="AH56" s="37">
        <v>0</v>
      </c>
      <c r="AI56" s="37">
        <v>2</v>
      </c>
      <c r="AJ56" s="37" t="s">
        <v>31</v>
      </c>
      <c r="AK56" s="35">
        <v>4</v>
      </c>
      <c r="AL56" s="34"/>
      <c r="AM56" s="37"/>
      <c r="AN56" s="37"/>
      <c r="AO56" s="37"/>
      <c r="AP56" s="35"/>
      <c r="AQ56" s="36"/>
    </row>
    <row r="57" spans="1:43" ht="15" customHeight="1" x14ac:dyDescent="0.2">
      <c r="A57" s="49" t="s">
        <v>152</v>
      </c>
      <c r="B57" s="94" t="s">
        <v>153</v>
      </c>
      <c r="C57" s="11" t="s">
        <v>154</v>
      </c>
      <c r="D57" s="45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4"/>
      <c r="I57" s="37"/>
      <c r="J57" s="37"/>
      <c r="K57" s="37"/>
      <c r="L57" s="35"/>
      <c r="M57" s="34"/>
      <c r="N57" s="37"/>
      <c r="O57" s="37"/>
      <c r="P57" s="37"/>
      <c r="Q57" s="35"/>
      <c r="R57" s="34"/>
      <c r="S57" s="37"/>
      <c r="T57" s="37"/>
      <c r="U57" s="37"/>
      <c r="V57" s="35"/>
      <c r="W57" s="34"/>
      <c r="X57" s="37"/>
      <c r="Y57" s="37"/>
      <c r="Z57" s="37"/>
      <c r="AA57" s="35"/>
      <c r="AB57" s="34"/>
      <c r="AC57" s="37"/>
      <c r="AD57" s="37"/>
      <c r="AE57" s="37"/>
      <c r="AF57" s="35"/>
      <c r="AG57" s="34">
        <v>1</v>
      </c>
      <c r="AH57" s="37">
        <v>2</v>
      </c>
      <c r="AI57" s="37">
        <v>0</v>
      </c>
      <c r="AJ57" s="37" t="s">
        <v>26</v>
      </c>
      <c r="AK57" s="35">
        <v>4</v>
      </c>
      <c r="AL57" s="34"/>
      <c r="AM57" s="37"/>
      <c r="AN57" s="37"/>
      <c r="AO57" s="37"/>
      <c r="AP57" s="35"/>
      <c r="AQ57" s="36"/>
    </row>
    <row r="58" spans="1:43" ht="15" customHeight="1" x14ac:dyDescent="0.2">
      <c r="A58" s="49" t="s">
        <v>155</v>
      </c>
      <c r="B58" s="94" t="s">
        <v>156</v>
      </c>
      <c r="C58" s="7" t="s">
        <v>157</v>
      </c>
      <c r="D58" s="45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4"/>
      <c r="I58" s="37"/>
      <c r="J58" s="37"/>
      <c r="K58" s="37"/>
      <c r="L58" s="35"/>
      <c r="M58" s="34"/>
      <c r="N58" s="37"/>
      <c r="O58" s="37"/>
      <c r="P58" s="37"/>
      <c r="Q58" s="35"/>
      <c r="R58" s="34"/>
      <c r="S58" s="37"/>
      <c r="T58" s="37"/>
      <c r="U58" s="37"/>
      <c r="V58" s="35"/>
      <c r="W58" s="34"/>
      <c r="X58" s="37"/>
      <c r="Y58" s="37"/>
      <c r="Z58" s="37"/>
      <c r="AA58" s="35"/>
      <c r="AB58" s="34"/>
      <c r="AC58" s="37"/>
      <c r="AD58" s="37"/>
      <c r="AE58" s="37"/>
      <c r="AF58" s="35"/>
      <c r="AG58" s="34"/>
      <c r="AH58" s="37"/>
      <c r="AI58" s="37"/>
      <c r="AJ58" s="37"/>
      <c r="AK58" s="35"/>
      <c r="AL58" s="34">
        <v>1</v>
      </c>
      <c r="AM58" s="37">
        <v>0</v>
      </c>
      <c r="AN58" s="37">
        <v>2</v>
      </c>
      <c r="AO58" s="37" t="s">
        <v>31</v>
      </c>
      <c r="AP58" s="35">
        <v>4</v>
      </c>
      <c r="AQ58" s="36"/>
    </row>
    <row r="59" spans="1:43" ht="15" customHeight="1" x14ac:dyDescent="0.2">
      <c r="A59" s="49" t="s">
        <v>158</v>
      </c>
      <c r="B59" s="94" t="s">
        <v>136</v>
      </c>
      <c r="C59" s="11" t="s">
        <v>137</v>
      </c>
      <c r="D59" s="45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4"/>
      <c r="I59" s="37"/>
      <c r="J59" s="37"/>
      <c r="K59" s="37"/>
      <c r="L59" s="35"/>
      <c r="M59" s="34"/>
      <c r="N59" s="37"/>
      <c r="O59" s="37"/>
      <c r="P59" s="37"/>
      <c r="Q59" s="35"/>
      <c r="R59" s="34"/>
      <c r="S59" s="37"/>
      <c r="T59" s="37"/>
      <c r="U59" s="37"/>
      <c r="V59" s="35"/>
      <c r="W59" s="34"/>
      <c r="X59" s="37"/>
      <c r="Y59" s="37"/>
      <c r="Z59" s="37"/>
      <c r="AA59" s="35"/>
      <c r="AB59" s="34"/>
      <c r="AC59" s="37"/>
      <c r="AD59" s="37"/>
      <c r="AE59" s="37"/>
      <c r="AF59" s="35"/>
      <c r="AG59" s="34"/>
      <c r="AH59" s="37"/>
      <c r="AI59" s="37"/>
      <c r="AJ59" s="37"/>
      <c r="AK59" s="35"/>
      <c r="AL59" s="34">
        <v>1</v>
      </c>
      <c r="AM59" s="37">
        <v>2</v>
      </c>
      <c r="AN59" s="37">
        <v>0</v>
      </c>
      <c r="AO59" s="37" t="s">
        <v>31</v>
      </c>
      <c r="AP59" s="35">
        <v>5</v>
      </c>
      <c r="AQ59" s="36"/>
    </row>
    <row r="60" spans="1:43" ht="15" customHeight="1" x14ac:dyDescent="0.2">
      <c r="A60" s="49" t="s">
        <v>159</v>
      </c>
      <c r="B60" s="94" t="s">
        <v>140</v>
      </c>
      <c r="C60" s="33" t="s">
        <v>141</v>
      </c>
      <c r="D60" s="45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4"/>
      <c r="I60" s="37"/>
      <c r="J60" s="37"/>
      <c r="K60" s="37"/>
      <c r="L60" s="35"/>
      <c r="M60" s="34"/>
      <c r="N60" s="37"/>
      <c r="O60" s="37"/>
      <c r="P60" s="37"/>
      <c r="Q60" s="35"/>
      <c r="R60" s="34"/>
      <c r="S60" s="37"/>
      <c r="T60" s="37"/>
      <c r="U60" s="37"/>
      <c r="V60" s="35"/>
      <c r="W60" s="34"/>
      <c r="X60" s="37"/>
      <c r="Y60" s="37"/>
      <c r="Z60" s="37"/>
      <c r="AA60" s="35"/>
      <c r="AB60" s="34"/>
      <c r="AC60" s="37"/>
      <c r="AD60" s="37"/>
      <c r="AE60" s="37"/>
      <c r="AF60" s="35"/>
      <c r="AG60" s="34">
        <v>0</v>
      </c>
      <c r="AH60" s="37">
        <v>0</v>
      </c>
      <c r="AI60" s="37">
        <v>2</v>
      </c>
      <c r="AJ60" s="37" t="s">
        <v>31</v>
      </c>
      <c r="AK60" s="35">
        <v>4</v>
      </c>
      <c r="AL60" s="34"/>
      <c r="AM60" s="37"/>
      <c r="AN60" s="37"/>
      <c r="AO60" s="37"/>
      <c r="AP60" s="35"/>
      <c r="AQ60" s="36"/>
    </row>
    <row r="61" spans="1:43" ht="15" customHeight="1" x14ac:dyDescent="0.2">
      <c r="A61" s="49" t="s">
        <v>160</v>
      </c>
      <c r="B61" s="94" t="s">
        <v>143</v>
      </c>
      <c r="C61" s="33" t="s">
        <v>144</v>
      </c>
      <c r="D61" s="45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4"/>
      <c r="I61" s="37"/>
      <c r="J61" s="37"/>
      <c r="K61" s="37"/>
      <c r="L61" s="35"/>
      <c r="M61" s="34"/>
      <c r="N61" s="37"/>
      <c r="O61" s="37"/>
      <c r="P61" s="37"/>
      <c r="Q61" s="35"/>
      <c r="R61" s="34"/>
      <c r="S61" s="37"/>
      <c r="T61" s="37"/>
      <c r="U61" s="37"/>
      <c r="V61" s="35"/>
      <c r="W61" s="34"/>
      <c r="X61" s="37"/>
      <c r="Y61" s="37"/>
      <c r="Z61" s="37"/>
      <c r="AA61" s="35"/>
      <c r="AB61" s="34"/>
      <c r="AC61" s="37"/>
      <c r="AD61" s="37"/>
      <c r="AE61" s="37"/>
      <c r="AF61" s="35"/>
      <c r="AG61" s="34"/>
      <c r="AH61" s="37"/>
      <c r="AI61" s="37"/>
      <c r="AJ61" s="37"/>
      <c r="AK61" s="35"/>
      <c r="AL61" s="34">
        <v>0</v>
      </c>
      <c r="AM61" s="37">
        <v>0</v>
      </c>
      <c r="AN61" s="37">
        <v>2</v>
      </c>
      <c r="AO61" s="37" t="s">
        <v>31</v>
      </c>
      <c r="AP61" s="35">
        <v>15</v>
      </c>
      <c r="AQ61" s="36" t="s">
        <v>141</v>
      </c>
    </row>
    <row r="62" spans="1:43" ht="15" customHeight="1" thickBot="1" x14ac:dyDescent="0.3">
      <c r="A62" s="54"/>
      <c r="B62" s="168" t="s">
        <v>161</v>
      </c>
      <c r="C62" s="169"/>
      <c r="D62" s="55"/>
      <c r="E62" s="56">
        <f t="shared" ref="E62:G62" si="36">SUM(E63:E69)</f>
        <v>5</v>
      </c>
      <c r="F62" s="57">
        <f t="shared" si="36"/>
        <v>14</v>
      </c>
      <c r="G62" s="58">
        <f t="shared" si="36"/>
        <v>40</v>
      </c>
      <c r="H62" s="56">
        <f t="shared" ref="H62:AP62" si="37">SUM(H63:H69)</f>
        <v>0</v>
      </c>
      <c r="I62" s="57">
        <f t="shared" si="37"/>
        <v>0</v>
      </c>
      <c r="J62" s="57">
        <f t="shared" si="37"/>
        <v>0</v>
      </c>
      <c r="K62" s="57">
        <f>COUNTA(K63:K69)</f>
        <v>0</v>
      </c>
      <c r="L62" s="58">
        <f t="shared" si="37"/>
        <v>0</v>
      </c>
      <c r="M62" s="56">
        <f t="shared" si="37"/>
        <v>0</v>
      </c>
      <c r="N62" s="57">
        <f t="shared" si="37"/>
        <v>0</v>
      </c>
      <c r="O62" s="57">
        <f t="shared" si="37"/>
        <v>0</v>
      </c>
      <c r="P62" s="57">
        <f>COUNTA(P63:P69)</f>
        <v>0</v>
      </c>
      <c r="Q62" s="58">
        <f t="shared" si="37"/>
        <v>0</v>
      </c>
      <c r="R62" s="56">
        <f t="shared" si="37"/>
        <v>0</v>
      </c>
      <c r="S62" s="57">
        <f t="shared" si="37"/>
        <v>0</v>
      </c>
      <c r="T62" s="57">
        <f t="shared" si="37"/>
        <v>0</v>
      </c>
      <c r="U62" s="57">
        <f>COUNTA(U63:U69)</f>
        <v>0</v>
      </c>
      <c r="V62" s="58">
        <f t="shared" si="37"/>
        <v>0</v>
      </c>
      <c r="W62" s="56">
        <f t="shared" si="37"/>
        <v>0</v>
      </c>
      <c r="X62" s="57">
        <f t="shared" si="37"/>
        <v>0</v>
      </c>
      <c r="Y62" s="57">
        <f t="shared" si="37"/>
        <v>0</v>
      </c>
      <c r="Z62" s="57">
        <f>COUNTA(Z63:Z69)</f>
        <v>0</v>
      </c>
      <c r="AA62" s="58">
        <f t="shared" si="37"/>
        <v>0</v>
      </c>
      <c r="AB62" s="56">
        <f t="shared" si="37"/>
        <v>0</v>
      </c>
      <c r="AC62" s="57">
        <f t="shared" si="37"/>
        <v>0</v>
      </c>
      <c r="AD62" s="57">
        <f t="shared" si="37"/>
        <v>0</v>
      </c>
      <c r="AE62" s="57">
        <f>COUNTA(AE63:AE69)</f>
        <v>0</v>
      </c>
      <c r="AF62" s="58">
        <f t="shared" si="37"/>
        <v>0</v>
      </c>
      <c r="AG62" s="56">
        <f t="shared" si="37"/>
        <v>3</v>
      </c>
      <c r="AH62" s="57">
        <f t="shared" si="37"/>
        <v>4</v>
      </c>
      <c r="AI62" s="57">
        <f t="shared" si="37"/>
        <v>4</v>
      </c>
      <c r="AJ62" s="57">
        <f>COUNTA(AJ63:AJ69)</f>
        <v>4</v>
      </c>
      <c r="AK62" s="58">
        <f t="shared" si="37"/>
        <v>16</v>
      </c>
      <c r="AL62" s="56">
        <f t="shared" si="37"/>
        <v>2</v>
      </c>
      <c r="AM62" s="57">
        <f t="shared" si="37"/>
        <v>2</v>
      </c>
      <c r="AN62" s="57">
        <f t="shared" si="37"/>
        <v>4</v>
      </c>
      <c r="AO62" s="57">
        <f>COUNTA(AO63:AO69)</f>
        <v>3</v>
      </c>
      <c r="AP62" s="58">
        <f t="shared" si="37"/>
        <v>24</v>
      </c>
      <c r="AQ62" s="59"/>
    </row>
    <row r="63" spans="1:43" ht="15" customHeight="1" x14ac:dyDescent="0.2">
      <c r="A63" s="49" t="s">
        <v>162</v>
      </c>
      <c r="B63" s="94" t="s">
        <v>163</v>
      </c>
      <c r="C63" s="11" t="s">
        <v>164</v>
      </c>
      <c r="D63" s="45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4"/>
      <c r="I63" s="37"/>
      <c r="J63" s="37"/>
      <c r="K63" s="37"/>
      <c r="L63" s="35"/>
      <c r="M63" s="34"/>
      <c r="N63" s="37"/>
      <c r="O63" s="37"/>
      <c r="P63" s="37"/>
      <c r="Q63" s="35"/>
      <c r="R63" s="34"/>
      <c r="S63" s="37"/>
      <c r="T63" s="37"/>
      <c r="U63" s="37"/>
      <c r="V63" s="35"/>
      <c r="W63" s="34"/>
      <c r="X63" s="37"/>
      <c r="Y63" s="37"/>
      <c r="Z63" s="37"/>
      <c r="AA63" s="35"/>
      <c r="AB63" s="34"/>
      <c r="AC63" s="37"/>
      <c r="AD63" s="37"/>
      <c r="AE63" s="37"/>
      <c r="AF63" s="35"/>
      <c r="AG63" s="34">
        <v>1</v>
      </c>
      <c r="AH63" s="37">
        <v>0</v>
      </c>
      <c r="AI63" s="37">
        <v>2</v>
      </c>
      <c r="AJ63" s="37" t="s">
        <v>26</v>
      </c>
      <c r="AK63" s="35">
        <v>4</v>
      </c>
      <c r="AL63" s="34"/>
      <c r="AM63" s="37"/>
      <c r="AN63" s="37"/>
      <c r="AO63" s="37"/>
      <c r="AP63" s="35"/>
      <c r="AQ63" s="36" t="s">
        <v>86</v>
      </c>
    </row>
    <row r="64" spans="1:43" ht="15" customHeight="1" x14ac:dyDescent="0.2">
      <c r="A64" s="49" t="s">
        <v>165</v>
      </c>
      <c r="B64" s="94" t="s">
        <v>166</v>
      </c>
      <c r="C64" s="11" t="s">
        <v>134</v>
      </c>
      <c r="D64" s="45" t="s">
        <v>36</v>
      </c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4"/>
      <c r="I64" s="37"/>
      <c r="J64" s="37"/>
      <c r="K64" s="37"/>
      <c r="L64" s="35"/>
      <c r="M64" s="34"/>
      <c r="N64" s="37"/>
      <c r="O64" s="37"/>
      <c r="P64" s="37"/>
      <c r="Q64" s="35"/>
      <c r="R64" s="34"/>
      <c r="S64" s="37"/>
      <c r="T64" s="37"/>
      <c r="U64" s="37"/>
      <c r="V64" s="35"/>
      <c r="W64" s="34"/>
      <c r="X64" s="37"/>
      <c r="Y64" s="37"/>
      <c r="Z64" s="37"/>
      <c r="AA64" s="35"/>
      <c r="AB64" s="34"/>
      <c r="AC64" s="37"/>
      <c r="AD64" s="37"/>
      <c r="AE64" s="37"/>
      <c r="AF64" s="35"/>
      <c r="AG64" s="34">
        <v>1</v>
      </c>
      <c r="AH64" s="37">
        <v>2</v>
      </c>
      <c r="AI64" s="37">
        <v>0</v>
      </c>
      <c r="AJ64" s="37" t="s">
        <v>31</v>
      </c>
      <c r="AK64" s="35">
        <v>4</v>
      </c>
      <c r="AL64" s="34"/>
      <c r="AM64" s="37"/>
      <c r="AN64" s="37"/>
      <c r="AO64" s="37"/>
      <c r="AP64" s="35"/>
      <c r="AQ64" s="36" t="s">
        <v>107</v>
      </c>
    </row>
    <row r="65" spans="1:43" ht="15" customHeight="1" x14ac:dyDescent="0.2">
      <c r="A65" s="49" t="s">
        <v>167</v>
      </c>
      <c r="B65" s="94" t="s">
        <v>168</v>
      </c>
      <c r="C65" s="11" t="s">
        <v>169</v>
      </c>
      <c r="D65" s="45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4"/>
      <c r="I65" s="37"/>
      <c r="J65" s="37"/>
      <c r="K65" s="37"/>
      <c r="L65" s="35"/>
      <c r="M65" s="34"/>
      <c r="N65" s="37"/>
      <c r="O65" s="37"/>
      <c r="P65" s="37"/>
      <c r="Q65" s="35"/>
      <c r="R65" s="34"/>
      <c r="S65" s="37"/>
      <c r="T65" s="37"/>
      <c r="U65" s="37"/>
      <c r="V65" s="35"/>
      <c r="W65" s="34"/>
      <c r="X65" s="37"/>
      <c r="Y65" s="37"/>
      <c r="Z65" s="37"/>
      <c r="AA65" s="35"/>
      <c r="AB65" s="34"/>
      <c r="AC65" s="37"/>
      <c r="AD65" s="37"/>
      <c r="AE65" s="37"/>
      <c r="AF65" s="35"/>
      <c r="AG65" s="34">
        <v>1</v>
      </c>
      <c r="AH65" s="37">
        <v>2</v>
      </c>
      <c r="AI65" s="37">
        <v>0</v>
      </c>
      <c r="AJ65" s="37" t="s">
        <v>31</v>
      </c>
      <c r="AK65" s="35">
        <v>4</v>
      </c>
      <c r="AL65" s="34"/>
      <c r="AM65" s="37"/>
      <c r="AN65" s="37"/>
      <c r="AO65" s="37"/>
      <c r="AP65" s="35"/>
      <c r="AQ65" s="36" t="s">
        <v>107</v>
      </c>
    </row>
    <row r="66" spans="1:43" ht="15" customHeight="1" x14ac:dyDescent="0.2">
      <c r="A66" s="49" t="s">
        <v>170</v>
      </c>
      <c r="B66" s="94" t="s">
        <v>171</v>
      </c>
      <c r="C66" s="7" t="s">
        <v>172</v>
      </c>
      <c r="D66" s="45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4"/>
      <c r="I66" s="37"/>
      <c r="J66" s="37"/>
      <c r="K66" s="37"/>
      <c r="L66" s="35"/>
      <c r="M66" s="34"/>
      <c r="N66" s="37"/>
      <c r="O66" s="37"/>
      <c r="P66" s="37"/>
      <c r="Q66" s="35"/>
      <c r="R66" s="34"/>
      <c r="S66" s="37"/>
      <c r="T66" s="37"/>
      <c r="U66" s="37"/>
      <c r="V66" s="35"/>
      <c r="W66" s="34"/>
      <c r="X66" s="37"/>
      <c r="Y66" s="37"/>
      <c r="Z66" s="37"/>
      <c r="AA66" s="35"/>
      <c r="AB66" s="34"/>
      <c r="AC66" s="37"/>
      <c r="AD66" s="37"/>
      <c r="AE66" s="37"/>
      <c r="AF66" s="35"/>
      <c r="AG66" s="34"/>
      <c r="AH66" s="37"/>
      <c r="AI66" s="37"/>
      <c r="AJ66" s="37"/>
      <c r="AK66" s="35"/>
      <c r="AL66" s="34">
        <v>1</v>
      </c>
      <c r="AM66" s="37">
        <v>0</v>
      </c>
      <c r="AN66" s="37">
        <v>2</v>
      </c>
      <c r="AO66" s="37" t="s">
        <v>31</v>
      </c>
      <c r="AP66" s="35">
        <v>4</v>
      </c>
      <c r="AQ66" s="36" t="s">
        <v>86</v>
      </c>
    </row>
    <row r="67" spans="1:43" ht="15" customHeight="1" x14ac:dyDescent="0.2">
      <c r="A67" s="49" t="s">
        <v>173</v>
      </c>
      <c r="B67" s="94" t="s">
        <v>174</v>
      </c>
      <c r="C67" s="11" t="s">
        <v>137</v>
      </c>
      <c r="D67" s="45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4"/>
      <c r="I67" s="37"/>
      <c r="J67" s="37"/>
      <c r="K67" s="37"/>
      <c r="L67" s="35"/>
      <c r="M67" s="34"/>
      <c r="N67" s="37"/>
      <c r="O67" s="37"/>
      <c r="P67" s="37"/>
      <c r="Q67" s="35"/>
      <c r="R67" s="34"/>
      <c r="S67" s="37"/>
      <c r="T67" s="37"/>
      <c r="U67" s="37"/>
      <c r="V67" s="35"/>
      <c r="W67" s="34"/>
      <c r="X67" s="37"/>
      <c r="Y67" s="37"/>
      <c r="Z67" s="37"/>
      <c r="AA67" s="35"/>
      <c r="AB67" s="34"/>
      <c r="AC67" s="37"/>
      <c r="AD67" s="37"/>
      <c r="AE67" s="37"/>
      <c r="AF67" s="35"/>
      <c r="AG67" s="34"/>
      <c r="AH67" s="37"/>
      <c r="AI67" s="37"/>
      <c r="AJ67" s="37"/>
      <c r="AK67" s="35"/>
      <c r="AL67" s="34">
        <v>1</v>
      </c>
      <c r="AM67" s="37">
        <v>2</v>
      </c>
      <c r="AN67" s="37">
        <v>0</v>
      </c>
      <c r="AO67" s="37" t="s">
        <v>31</v>
      </c>
      <c r="AP67" s="35">
        <v>5</v>
      </c>
      <c r="AQ67" s="36"/>
    </row>
    <row r="68" spans="1:43" ht="15" customHeight="1" x14ac:dyDescent="0.2">
      <c r="A68" s="49" t="s">
        <v>175</v>
      </c>
      <c r="B68" s="94" t="s">
        <v>176</v>
      </c>
      <c r="C68" s="33" t="s">
        <v>141</v>
      </c>
      <c r="D68" s="45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4"/>
      <c r="I68" s="37"/>
      <c r="J68" s="37"/>
      <c r="K68" s="37"/>
      <c r="L68" s="35"/>
      <c r="M68" s="34"/>
      <c r="N68" s="37"/>
      <c r="O68" s="37"/>
      <c r="P68" s="37"/>
      <c r="Q68" s="35"/>
      <c r="R68" s="34"/>
      <c r="S68" s="37"/>
      <c r="T68" s="37"/>
      <c r="U68" s="37"/>
      <c r="V68" s="35"/>
      <c r="W68" s="34"/>
      <c r="X68" s="37"/>
      <c r="Y68" s="37"/>
      <c r="Z68" s="37"/>
      <c r="AA68" s="35"/>
      <c r="AB68" s="34"/>
      <c r="AC68" s="37"/>
      <c r="AD68" s="37"/>
      <c r="AE68" s="37"/>
      <c r="AF68" s="35"/>
      <c r="AG68" s="34">
        <v>0</v>
      </c>
      <c r="AH68" s="37">
        <v>0</v>
      </c>
      <c r="AI68" s="37">
        <v>2</v>
      </c>
      <c r="AJ68" s="37" t="s">
        <v>31</v>
      </c>
      <c r="AK68" s="35">
        <v>4</v>
      </c>
      <c r="AL68" s="34"/>
      <c r="AM68" s="37"/>
      <c r="AN68" s="37"/>
      <c r="AO68" s="37"/>
      <c r="AP68" s="35"/>
      <c r="AQ68" s="36"/>
    </row>
    <row r="69" spans="1:43" ht="15" customHeight="1" x14ac:dyDescent="0.2">
      <c r="A69" s="49" t="s">
        <v>177</v>
      </c>
      <c r="B69" s="94" t="s">
        <v>178</v>
      </c>
      <c r="C69" s="33" t="s">
        <v>144</v>
      </c>
      <c r="D69" s="45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4"/>
      <c r="I69" s="37"/>
      <c r="J69" s="37"/>
      <c r="K69" s="37"/>
      <c r="L69" s="35"/>
      <c r="M69" s="34"/>
      <c r="N69" s="37"/>
      <c r="O69" s="37"/>
      <c r="P69" s="37"/>
      <c r="Q69" s="35"/>
      <c r="R69" s="34"/>
      <c r="S69" s="37"/>
      <c r="T69" s="37"/>
      <c r="U69" s="37"/>
      <c r="V69" s="35"/>
      <c r="W69" s="34"/>
      <c r="X69" s="37"/>
      <c r="Y69" s="37"/>
      <c r="Z69" s="37"/>
      <c r="AA69" s="35"/>
      <c r="AB69" s="34"/>
      <c r="AC69" s="37"/>
      <c r="AD69" s="37"/>
      <c r="AE69" s="37"/>
      <c r="AF69" s="35"/>
      <c r="AG69" s="34"/>
      <c r="AH69" s="37"/>
      <c r="AI69" s="37"/>
      <c r="AJ69" s="37"/>
      <c r="AK69" s="35"/>
      <c r="AL69" s="34">
        <v>0</v>
      </c>
      <c r="AM69" s="37">
        <v>0</v>
      </c>
      <c r="AN69" s="37">
        <v>2</v>
      </c>
      <c r="AO69" s="37" t="s">
        <v>31</v>
      </c>
      <c r="AP69" s="35">
        <v>15</v>
      </c>
      <c r="AQ69" s="36" t="s">
        <v>141</v>
      </c>
    </row>
    <row r="70" spans="1:43" ht="15" customHeight="1" thickBot="1" x14ac:dyDescent="0.3">
      <c r="A70" s="160" t="s">
        <v>179</v>
      </c>
      <c r="B70" s="161"/>
      <c r="C70" s="162"/>
      <c r="D70" s="63"/>
      <c r="E70" s="64">
        <f t="shared" ref="E70:J70" si="41">SUM(E71:E74)</f>
        <v>0</v>
      </c>
      <c r="F70" s="65">
        <f t="shared" si="41"/>
        <v>8</v>
      </c>
      <c r="G70" s="66">
        <f t="shared" si="41"/>
        <v>12</v>
      </c>
      <c r="H70" s="64">
        <f t="shared" si="41"/>
        <v>0</v>
      </c>
      <c r="I70" s="65">
        <f t="shared" si="41"/>
        <v>0</v>
      </c>
      <c r="J70" s="65">
        <f t="shared" si="41"/>
        <v>0</v>
      </c>
      <c r="K70" s="65">
        <f>COUNTA(K71:K74)</f>
        <v>0</v>
      </c>
      <c r="L70" s="66">
        <f>SUM(L71:L74)</f>
        <v>0</v>
      </c>
      <c r="M70" s="64">
        <f>SUM(M71:M74)</f>
        <v>0</v>
      </c>
      <c r="N70" s="65">
        <f>SUM(N71:N74)</f>
        <v>0</v>
      </c>
      <c r="O70" s="65">
        <f>SUM(O71:O74)</f>
        <v>0</v>
      </c>
      <c r="P70" s="65">
        <f>COUNTA(P71:P74)</f>
        <v>0</v>
      </c>
      <c r="Q70" s="66">
        <f>SUM(Q71:Q74)</f>
        <v>0</v>
      </c>
      <c r="R70" s="64">
        <f>SUM(R71:R74)</f>
        <v>0</v>
      </c>
      <c r="S70" s="65">
        <f>SUM(S71:S74)</f>
        <v>0</v>
      </c>
      <c r="T70" s="65">
        <f>SUM(T71:T74)</f>
        <v>0</v>
      </c>
      <c r="U70" s="65">
        <f>COUNTA(U71:U74)</f>
        <v>0</v>
      </c>
      <c r="V70" s="66">
        <f>SUM(V71:V74)</f>
        <v>0</v>
      </c>
      <c r="W70" s="64">
        <f>SUM(W71:W74)</f>
        <v>0</v>
      </c>
      <c r="X70" s="65">
        <f>SUM(X71:X74)</f>
        <v>0</v>
      </c>
      <c r="Y70" s="65">
        <f>SUM(Y71:Y74)</f>
        <v>0</v>
      </c>
      <c r="Z70" s="65">
        <f>COUNTA(Z71:Z74)</f>
        <v>0</v>
      </c>
      <c r="AA70" s="66">
        <f>SUM(AA71:AA74)</f>
        <v>0</v>
      </c>
      <c r="AB70" s="64">
        <f>SUM(AB71:AB74)</f>
        <v>0</v>
      </c>
      <c r="AC70" s="65">
        <f>SUM(AC71:AC74)</f>
        <v>8</v>
      </c>
      <c r="AD70" s="65">
        <f>SUM(AD71:AD74)</f>
        <v>0</v>
      </c>
      <c r="AE70" s="65">
        <f>COUNTA(AE71:AE74)</f>
        <v>4</v>
      </c>
      <c r="AF70" s="66">
        <f>SUM(AF71:AF74)</f>
        <v>12</v>
      </c>
      <c r="AG70" s="64">
        <f>SUM(AG71:AG74)</f>
        <v>0</v>
      </c>
      <c r="AH70" s="65">
        <f>SUM(AH71:AH74)</f>
        <v>0</v>
      </c>
      <c r="AI70" s="65">
        <f>SUM(AI71:AI74)</f>
        <v>0</v>
      </c>
      <c r="AJ70" s="65">
        <f>COUNTA(AJ71:AJ74)</f>
        <v>0</v>
      </c>
      <c r="AK70" s="66">
        <f>SUM(AK71:AK74)</f>
        <v>0</v>
      </c>
      <c r="AL70" s="64">
        <f>SUM(AL71:AL74)</f>
        <v>0</v>
      </c>
      <c r="AM70" s="65">
        <f>SUM(AM71:AM74)</f>
        <v>0</v>
      </c>
      <c r="AN70" s="65">
        <f>SUM(AN71:AN74)</f>
        <v>0</v>
      </c>
      <c r="AO70" s="65">
        <f>COUNTA(AO71:AO74)</f>
        <v>0</v>
      </c>
      <c r="AP70" s="66">
        <f>SUM(AP71:AP74)</f>
        <v>0</v>
      </c>
      <c r="AQ70" s="88"/>
    </row>
    <row r="71" spans="1:43" ht="15" customHeight="1" x14ac:dyDescent="0.25">
      <c r="A71" s="48" t="s">
        <v>180</v>
      </c>
      <c r="B71" s="41" t="s">
        <v>181</v>
      </c>
      <c r="C71" s="5" t="s">
        <v>182</v>
      </c>
      <c r="D71" s="42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45">
        <v>2</v>
      </c>
      <c r="AD71" s="146"/>
      <c r="AE71" s="23" t="s">
        <v>31</v>
      </c>
      <c r="AF71" s="15">
        <v>3</v>
      </c>
      <c r="AG71" s="14"/>
      <c r="AH71" s="23"/>
      <c r="AI71" s="23"/>
      <c r="AJ71" s="23"/>
      <c r="AK71" s="15"/>
      <c r="AL71" s="14"/>
      <c r="AM71" s="60"/>
      <c r="AN71" s="60"/>
      <c r="AO71" s="23"/>
      <c r="AP71" s="15"/>
      <c r="AQ71" s="6"/>
    </row>
    <row r="72" spans="1:43" ht="15" customHeight="1" x14ac:dyDescent="0.25">
      <c r="A72" s="49" t="s">
        <v>183</v>
      </c>
      <c r="B72" s="41" t="s">
        <v>181</v>
      </c>
      <c r="C72" s="7" t="s">
        <v>184</v>
      </c>
      <c r="D72" s="43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47">
        <v>2</v>
      </c>
      <c r="AD72" s="148"/>
      <c r="AE72" s="24" t="s">
        <v>31</v>
      </c>
      <c r="AF72" s="17">
        <v>3</v>
      </c>
      <c r="AG72" s="16"/>
      <c r="AH72" s="24"/>
      <c r="AI72" s="24"/>
      <c r="AJ72" s="24"/>
      <c r="AK72" s="17"/>
      <c r="AL72" s="16"/>
      <c r="AM72" s="61"/>
      <c r="AN72" s="61"/>
      <c r="AO72" s="24"/>
      <c r="AP72" s="17"/>
      <c r="AQ72" s="8"/>
    </row>
    <row r="73" spans="1:43" ht="15" customHeight="1" x14ac:dyDescent="0.25">
      <c r="A73" s="49" t="s">
        <v>185</v>
      </c>
      <c r="B73" s="41" t="s">
        <v>181</v>
      </c>
      <c r="C73" s="7" t="s">
        <v>186</v>
      </c>
      <c r="D73" s="43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47">
        <v>2</v>
      </c>
      <c r="AD73" s="148"/>
      <c r="AE73" s="24" t="s">
        <v>31</v>
      </c>
      <c r="AF73" s="17">
        <v>3</v>
      </c>
      <c r="AG73" s="16"/>
      <c r="AH73" s="24"/>
      <c r="AI73" s="24"/>
      <c r="AJ73" s="24"/>
      <c r="AK73" s="17"/>
      <c r="AL73" s="16"/>
      <c r="AM73" s="61"/>
      <c r="AN73" s="61"/>
      <c r="AO73" s="24"/>
      <c r="AP73" s="17"/>
      <c r="AQ73" s="8"/>
    </row>
    <row r="74" spans="1:43" ht="15" customHeight="1" thickBot="1" x14ac:dyDescent="0.3">
      <c r="A74" s="50" t="s">
        <v>187</v>
      </c>
      <c r="B74" s="41" t="s">
        <v>181</v>
      </c>
      <c r="C74" s="7" t="s">
        <v>188</v>
      </c>
      <c r="D74" s="43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49">
        <v>2</v>
      </c>
      <c r="AD74" s="150"/>
      <c r="AE74" s="24" t="s">
        <v>31</v>
      </c>
      <c r="AF74" s="17">
        <v>3</v>
      </c>
      <c r="AG74" s="16"/>
      <c r="AH74" s="25"/>
      <c r="AI74" s="25"/>
      <c r="AJ74" s="24"/>
      <c r="AK74" s="17"/>
      <c r="AL74" s="16"/>
      <c r="AM74" s="62"/>
      <c r="AN74" s="62"/>
      <c r="AO74" s="24"/>
      <c r="AP74" s="17"/>
      <c r="AQ74" s="8"/>
    </row>
    <row r="75" spans="1:43" ht="15" customHeight="1" thickBot="1" x14ac:dyDescent="0.3">
      <c r="A75" s="160" t="s">
        <v>189</v>
      </c>
      <c r="B75" s="161"/>
      <c r="C75" s="162"/>
      <c r="D75" s="63"/>
      <c r="E75" s="64">
        <f t="shared" ref="E75:J75" si="45">SUM(E76:E82)</f>
        <v>0</v>
      </c>
      <c r="F75" s="65">
        <f t="shared" si="45"/>
        <v>9</v>
      </c>
      <c r="G75" s="66">
        <f t="shared" si="45"/>
        <v>10</v>
      </c>
      <c r="H75" s="64">
        <f t="shared" si="45"/>
        <v>0</v>
      </c>
      <c r="I75" s="65">
        <f t="shared" si="45"/>
        <v>2</v>
      </c>
      <c r="J75" s="65">
        <f t="shared" si="45"/>
        <v>0</v>
      </c>
      <c r="K75" s="65">
        <f>COUNTA(K76:K82)</f>
        <v>2</v>
      </c>
      <c r="L75" s="66">
        <f>SUM(L76:L82)</f>
        <v>1</v>
      </c>
      <c r="M75" s="64">
        <f>SUM(M76:M82)</f>
        <v>0</v>
      </c>
      <c r="N75" s="65">
        <f>SUM(N76:N82)</f>
        <v>1</v>
      </c>
      <c r="O75" s="65">
        <f>SUM(O76:O82)</f>
        <v>0</v>
      </c>
      <c r="P75" s="65">
        <f>COUNTA(P76:P82)</f>
        <v>1</v>
      </c>
      <c r="Q75" s="66">
        <f>SUM(Q76:Q82)</f>
        <v>1</v>
      </c>
      <c r="R75" s="64">
        <f>SUM(R76:R82)</f>
        <v>0</v>
      </c>
      <c r="S75" s="65">
        <f>SUM(S76:S82)</f>
        <v>1</v>
      </c>
      <c r="T75" s="65">
        <f>SUM(T76:T82)</f>
        <v>0</v>
      </c>
      <c r="U75" s="65">
        <f>COUNTA(U76:U82)</f>
        <v>1</v>
      </c>
      <c r="V75" s="66">
        <f>SUM(V76:V82)</f>
        <v>1</v>
      </c>
      <c r="W75" s="64">
        <f>SUM(W76:W82)</f>
        <v>0</v>
      </c>
      <c r="X75" s="65">
        <f>SUM(X76:X82)</f>
        <v>1</v>
      </c>
      <c r="Y75" s="65">
        <f>SUM(Y76:Y82)</f>
        <v>0</v>
      </c>
      <c r="Z75" s="65">
        <f>COUNTA(Z76:Z82)</f>
        <v>1</v>
      </c>
      <c r="AA75" s="66">
        <f>SUM(AA76:AA82)</f>
        <v>1</v>
      </c>
      <c r="AB75" s="64">
        <f>SUM(AB76:AB82)</f>
        <v>0</v>
      </c>
      <c r="AC75" s="65">
        <f>SUM(AC76:AC82)</f>
        <v>4</v>
      </c>
      <c r="AD75" s="65">
        <f>SUM(AD76:AD82)</f>
        <v>0</v>
      </c>
      <c r="AE75" s="65">
        <f>COUNTA(AE76:AE82)</f>
        <v>2</v>
      </c>
      <c r="AF75" s="66">
        <f>SUM(AF76:AF82)</f>
        <v>6</v>
      </c>
      <c r="AG75" s="64">
        <f t="shared" ref="AG75:AI75" si="46">SUM(AG76:AG82)</f>
        <v>0</v>
      </c>
      <c r="AH75" s="65">
        <f t="shared" si="46"/>
        <v>0</v>
      </c>
      <c r="AI75" s="65">
        <f t="shared" si="46"/>
        <v>0</v>
      </c>
      <c r="AJ75" s="65">
        <f t="shared" ref="AJ75" si="47">COUNTA(AJ76:AJ82)</f>
        <v>0</v>
      </c>
      <c r="AK75" s="66">
        <f t="shared" ref="AK75" si="48">SUM(AK76:AK82)</f>
        <v>0</v>
      </c>
      <c r="AL75" s="64">
        <f>SUM(AL76:AL82)</f>
        <v>0</v>
      </c>
      <c r="AM75" s="65">
        <f>SUM(AM76:AM82)</f>
        <v>0</v>
      </c>
      <c r="AN75" s="65">
        <f>SUM(AN76:AN82)</f>
        <v>0</v>
      </c>
      <c r="AO75" s="65">
        <f>COUNTA(AO76:AO82)</f>
        <v>0</v>
      </c>
      <c r="AP75" s="66">
        <f>SUM(AP76:AP82)</f>
        <v>0</v>
      </c>
      <c r="AQ75" s="88"/>
    </row>
    <row r="76" spans="1:43" ht="15" customHeight="1" x14ac:dyDescent="0.25">
      <c r="A76" s="48" t="s">
        <v>190</v>
      </c>
      <c r="B76" s="28" t="s">
        <v>191</v>
      </c>
      <c r="C76" s="40" t="s">
        <v>192</v>
      </c>
      <c r="D76" s="44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29"/>
      <c r="I76" s="31"/>
      <c r="J76" s="31"/>
      <c r="K76" s="31"/>
      <c r="L76" s="30"/>
      <c r="M76" s="29"/>
      <c r="N76" s="31"/>
      <c r="O76" s="31"/>
      <c r="P76" s="31"/>
      <c r="Q76" s="30"/>
      <c r="R76" s="29"/>
      <c r="S76" s="31"/>
      <c r="T76" s="31"/>
      <c r="U76" s="31"/>
      <c r="V76" s="30"/>
      <c r="W76" s="29"/>
      <c r="X76" s="31"/>
      <c r="Y76" s="31"/>
      <c r="Z76" s="31"/>
      <c r="AA76" s="30"/>
      <c r="AB76" s="14">
        <v>0</v>
      </c>
      <c r="AC76" s="145">
        <v>2</v>
      </c>
      <c r="AD76" s="146"/>
      <c r="AE76" s="23" t="s">
        <v>31</v>
      </c>
      <c r="AF76" s="15">
        <v>3</v>
      </c>
      <c r="AG76" s="14"/>
      <c r="AH76" s="60"/>
      <c r="AI76" s="60"/>
      <c r="AJ76" s="23"/>
      <c r="AK76" s="15"/>
      <c r="AL76" s="29"/>
      <c r="AM76" s="31"/>
      <c r="AN76" s="31"/>
      <c r="AO76" s="31"/>
      <c r="AP76" s="30"/>
      <c r="AQ76" s="32"/>
    </row>
    <row r="77" spans="1:43" ht="15" customHeight="1" x14ac:dyDescent="0.25">
      <c r="A77" s="51" t="s">
        <v>193</v>
      </c>
      <c r="B77" s="28" t="s">
        <v>191</v>
      </c>
      <c r="C77" s="40" t="s">
        <v>194</v>
      </c>
      <c r="D77" s="44"/>
      <c r="E77" s="16">
        <f t="shared" si="49"/>
        <v>0</v>
      </c>
      <c r="F77" s="24">
        <f t="shared" si="50"/>
        <v>2</v>
      </c>
      <c r="G77" s="17">
        <f t="shared" si="51"/>
        <v>3</v>
      </c>
      <c r="H77" s="29"/>
      <c r="I77" s="31"/>
      <c r="J77" s="31"/>
      <c r="K77" s="31"/>
      <c r="L77" s="30"/>
      <c r="M77" s="29"/>
      <c r="N77" s="31"/>
      <c r="O77" s="31"/>
      <c r="P77" s="31"/>
      <c r="Q77" s="30"/>
      <c r="R77" s="29"/>
      <c r="S77" s="31"/>
      <c r="T77" s="31"/>
      <c r="U77" s="31"/>
      <c r="V77" s="30"/>
      <c r="W77" s="29"/>
      <c r="X77" s="31"/>
      <c r="Y77" s="31"/>
      <c r="Z77" s="31"/>
      <c r="AA77" s="30"/>
      <c r="AB77" s="34">
        <v>0</v>
      </c>
      <c r="AC77" s="147">
        <v>2</v>
      </c>
      <c r="AD77" s="148"/>
      <c r="AE77" s="37" t="s">
        <v>31</v>
      </c>
      <c r="AF77" s="35">
        <v>3</v>
      </c>
      <c r="AG77" s="34"/>
      <c r="AH77" s="61"/>
      <c r="AI77" s="61"/>
      <c r="AJ77" s="37"/>
      <c r="AK77" s="35"/>
      <c r="AL77" s="29"/>
      <c r="AM77" s="31"/>
      <c r="AN77" s="31"/>
      <c r="AO77" s="31"/>
      <c r="AP77" s="30"/>
      <c r="AQ77" s="32"/>
    </row>
    <row r="78" spans="1:43" ht="15" customHeight="1" x14ac:dyDescent="0.2">
      <c r="A78" s="49" t="s">
        <v>195</v>
      </c>
      <c r="B78" s="112" t="s">
        <v>196</v>
      </c>
      <c r="C78" s="40" t="s">
        <v>197</v>
      </c>
      <c r="D78" s="44"/>
      <c r="E78" s="16">
        <f t="shared" si="49"/>
        <v>0</v>
      </c>
      <c r="F78" s="24">
        <f t="shared" si="50"/>
        <v>1</v>
      </c>
      <c r="G78" s="17">
        <f t="shared" si="51"/>
        <v>1</v>
      </c>
      <c r="H78" s="29">
        <v>0</v>
      </c>
      <c r="I78" s="31">
        <v>1</v>
      </c>
      <c r="J78" s="31">
        <v>0</v>
      </c>
      <c r="K78" s="31" t="s">
        <v>198</v>
      </c>
      <c r="L78" s="30">
        <v>1</v>
      </c>
      <c r="M78" s="29"/>
      <c r="N78" s="31"/>
      <c r="O78" s="31"/>
      <c r="P78" s="31"/>
      <c r="Q78" s="30"/>
      <c r="R78" s="29"/>
      <c r="S78" s="31"/>
      <c r="T78" s="31"/>
      <c r="U78" s="31"/>
      <c r="V78" s="30"/>
      <c r="W78" s="29"/>
      <c r="X78" s="31"/>
      <c r="Y78" s="31"/>
      <c r="Z78" s="31"/>
      <c r="AA78" s="30"/>
      <c r="AB78" s="29"/>
      <c r="AC78" s="31"/>
      <c r="AD78" s="31"/>
      <c r="AE78" s="31"/>
      <c r="AF78" s="30"/>
      <c r="AG78" s="16"/>
      <c r="AH78" s="24"/>
      <c r="AI78" s="24"/>
      <c r="AJ78" s="24"/>
      <c r="AK78" s="17"/>
      <c r="AL78" s="29"/>
      <c r="AM78" s="31"/>
      <c r="AN78" s="31"/>
      <c r="AO78" s="31"/>
      <c r="AP78" s="30"/>
      <c r="AQ78" s="32"/>
    </row>
    <row r="79" spans="1:43" ht="15" customHeight="1" x14ac:dyDescent="0.2">
      <c r="A79" s="49" t="s">
        <v>199</v>
      </c>
      <c r="B79" s="112" t="s">
        <v>200</v>
      </c>
      <c r="C79" s="40" t="s">
        <v>201</v>
      </c>
      <c r="D79" s="44"/>
      <c r="E79" s="16">
        <f t="shared" si="49"/>
        <v>0</v>
      </c>
      <c r="F79" s="24">
        <f t="shared" si="50"/>
        <v>1</v>
      </c>
      <c r="G79" s="17">
        <f t="shared" si="51"/>
        <v>1</v>
      </c>
      <c r="H79" s="29"/>
      <c r="I79" s="31"/>
      <c r="J79" s="31"/>
      <c r="K79" s="31"/>
      <c r="L79" s="30"/>
      <c r="M79" s="29">
        <v>0</v>
      </c>
      <c r="N79" s="31">
        <v>1</v>
      </c>
      <c r="O79" s="31">
        <v>0</v>
      </c>
      <c r="P79" s="31" t="s">
        <v>198</v>
      </c>
      <c r="Q79" s="30">
        <v>1</v>
      </c>
      <c r="R79" s="29"/>
      <c r="S79" s="31"/>
      <c r="T79" s="31"/>
      <c r="U79" s="31"/>
      <c r="V79" s="30"/>
      <c r="W79" s="29"/>
      <c r="X79" s="31"/>
      <c r="Y79" s="31"/>
      <c r="Z79" s="31"/>
      <c r="AA79" s="30"/>
      <c r="AB79" s="29"/>
      <c r="AC79" s="31"/>
      <c r="AD79" s="31"/>
      <c r="AE79" s="31"/>
      <c r="AF79" s="30"/>
      <c r="AG79" s="16"/>
      <c r="AH79" s="24"/>
      <c r="AI79" s="24"/>
      <c r="AJ79" s="24"/>
      <c r="AK79" s="17"/>
      <c r="AL79" s="29"/>
      <c r="AM79" s="31"/>
      <c r="AN79" s="31"/>
      <c r="AO79" s="31"/>
      <c r="AP79" s="30"/>
      <c r="AQ79" s="32" t="s">
        <v>197</v>
      </c>
    </row>
    <row r="80" spans="1:43" ht="15" customHeight="1" x14ac:dyDescent="0.2">
      <c r="A80" s="49" t="s">
        <v>202</v>
      </c>
      <c r="B80" s="112" t="s">
        <v>203</v>
      </c>
      <c r="C80" s="7" t="s">
        <v>204</v>
      </c>
      <c r="D80" s="44"/>
      <c r="E80" s="16">
        <f t="shared" si="49"/>
        <v>0</v>
      </c>
      <c r="F80" s="24">
        <f t="shared" si="50"/>
        <v>1</v>
      </c>
      <c r="G80" s="17">
        <f t="shared" si="51"/>
        <v>1</v>
      </c>
      <c r="H80" s="29"/>
      <c r="I80" s="31"/>
      <c r="J80" s="31"/>
      <c r="K80" s="31"/>
      <c r="L80" s="30"/>
      <c r="M80" s="29"/>
      <c r="N80" s="31"/>
      <c r="O80" s="31"/>
      <c r="P80" s="31"/>
      <c r="Q80" s="30"/>
      <c r="R80" s="29">
        <v>0</v>
      </c>
      <c r="S80" s="31">
        <v>1</v>
      </c>
      <c r="T80" s="31">
        <v>0</v>
      </c>
      <c r="U80" s="31" t="s">
        <v>198</v>
      </c>
      <c r="V80" s="30">
        <v>1</v>
      </c>
      <c r="W80" s="29"/>
      <c r="X80" s="31"/>
      <c r="Y80" s="31"/>
      <c r="Z80" s="31"/>
      <c r="AA80" s="30"/>
      <c r="AB80" s="29"/>
      <c r="AC80" s="31"/>
      <c r="AD80" s="31"/>
      <c r="AE80" s="31"/>
      <c r="AF80" s="30"/>
      <c r="AG80" s="16"/>
      <c r="AH80" s="24"/>
      <c r="AI80" s="24"/>
      <c r="AJ80" s="24"/>
      <c r="AK80" s="17"/>
      <c r="AL80" s="29"/>
      <c r="AM80" s="31"/>
      <c r="AN80" s="31"/>
      <c r="AO80" s="31"/>
      <c r="AP80" s="30"/>
      <c r="AQ80" s="32" t="s">
        <v>201</v>
      </c>
    </row>
    <row r="81" spans="1:43" ht="15" customHeight="1" x14ac:dyDescent="0.2">
      <c r="A81" s="49" t="s">
        <v>205</v>
      </c>
      <c r="B81" s="112" t="s">
        <v>206</v>
      </c>
      <c r="C81" s="7" t="s">
        <v>207</v>
      </c>
      <c r="D81" s="44"/>
      <c r="E81" s="16">
        <f t="shared" si="49"/>
        <v>0</v>
      </c>
      <c r="F81" s="24">
        <f t="shared" si="50"/>
        <v>1</v>
      </c>
      <c r="G81" s="17">
        <f t="shared" si="51"/>
        <v>1</v>
      </c>
      <c r="H81" s="29"/>
      <c r="I81" s="31"/>
      <c r="J81" s="31"/>
      <c r="K81" s="31"/>
      <c r="L81" s="30"/>
      <c r="M81" s="29"/>
      <c r="N81" s="31"/>
      <c r="O81" s="31"/>
      <c r="P81" s="31"/>
      <c r="Q81" s="30"/>
      <c r="R81" s="29"/>
      <c r="S81" s="31"/>
      <c r="T81" s="31"/>
      <c r="U81" s="31"/>
      <c r="V81" s="30"/>
      <c r="W81" s="29">
        <v>0</v>
      </c>
      <c r="X81" s="31">
        <v>1</v>
      </c>
      <c r="Y81" s="31">
        <v>0</v>
      </c>
      <c r="Z81" s="31" t="s">
        <v>198</v>
      </c>
      <c r="AA81" s="30">
        <v>1</v>
      </c>
      <c r="AB81" s="29"/>
      <c r="AC81" s="31"/>
      <c r="AD81" s="31"/>
      <c r="AE81" s="31"/>
      <c r="AF81" s="30"/>
      <c r="AG81" s="16"/>
      <c r="AH81" s="24"/>
      <c r="AI81" s="24"/>
      <c r="AJ81" s="24"/>
      <c r="AK81" s="17"/>
      <c r="AL81" s="29"/>
      <c r="AM81" s="31"/>
      <c r="AN81" s="31"/>
      <c r="AO81" s="31"/>
      <c r="AP81" s="30"/>
      <c r="AQ81" s="32" t="s">
        <v>204</v>
      </c>
    </row>
    <row r="82" spans="1:43" ht="15" customHeight="1" x14ac:dyDescent="0.2">
      <c r="A82" s="50" t="s">
        <v>208</v>
      </c>
      <c r="B82" s="111" t="s">
        <v>209</v>
      </c>
      <c r="C82" s="9" t="s">
        <v>210</v>
      </c>
      <c r="D82" s="46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211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66" t="s">
        <v>212</v>
      </c>
      <c r="B83" s="167"/>
      <c r="C83" s="167"/>
      <c r="D83" s="138"/>
      <c r="E83" s="141">
        <f t="shared" ref="E83:AP83" si="52">E75+E70+E45+E24+E17+E7</f>
        <v>60</v>
      </c>
      <c r="F83" s="142">
        <f t="shared" si="52"/>
        <v>100</v>
      </c>
      <c r="G83" s="53">
        <f t="shared" si="52"/>
        <v>210</v>
      </c>
      <c r="H83" s="141">
        <f t="shared" si="52"/>
        <v>9</v>
      </c>
      <c r="I83" s="142">
        <f t="shared" si="52"/>
        <v>13</v>
      </c>
      <c r="J83" s="142">
        <f t="shared" si="52"/>
        <v>3</v>
      </c>
      <c r="K83" s="142">
        <f t="shared" si="52"/>
        <v>8</v>
      </c>
      <c r="L83" s="53">
        <f t="shared" si="52"/>
        <v>28</v>
      </c>
      <c r="M83" s="141">
        <f t="shared" si="52"/>
        <v>12</v>
      </c>
      <c r="N83" s="142">
        <f t="shared" si="52"/>
        <v>13</v>
      </c>
      <c r="O83" s="142">
        <f t="shared" si="52"/>
        <v>2</v>
      </c>
      <c r="P83" s="142">
        <f t="shared" si="52"/>
        <v>8</v>
      </c>
      <c r="Q83" s="53">
        <f t="shared" si="52"/>
        <v>30</v>
      </c>
      <c r="R83" s="141">
        <f t="shared" si="52"/>
        <v>9</v>
      </c>
      <c r="S83" s="142">
        <f t="shared" si="52"/>
        <v>13</v>
      </c>
      <c r="T83" s="142">
        <f t="shared" si="52"/>
        <v>2</v>
      </c>
      <c r="U83" s="142">
        <f t="shared" si="52"/>
        <v>8</v>
      </c>
      <c r="V83" s="53">
        <f t="shared" si="52"/>
        <v>29</v>
      </c>
      <c r="W83" s="141">
        <f t="shared" si="52"/>
        <v>13</v>
      </c>
      <c r="X83" s="142">
        <f t="shared" si="52"/>
        <v>9</v>
      </c>
      <c r="Y83" s="142">
        <f t="shared" si="52"/>
        <v>3</v>
      </c>
      <c r="Z83" s="142">
        <f t="shared" si="52"/>
        <v>8</v>
      </c>
      <c r="AA83" s="53">
        <f t="shared" si="52"/>
        <v>31</v>
      </c>
      <c r="AB83" s="141">
        <f t="shared" si="52"/>
        <v>4</v>
      </c>
      <c r="AC83" s="142">
        <f t="shared" si="52"/>
        <v>19</v>
      </c>
      <c r="AD83" s="142">
        <f t="shared" si="52"/>
        <v>0</v>
      </c>
      <c r="AE83" s="142">
        <f t="shared" si="52"/>
        <v>9</v>
      </c>
      <c r="AF83" s="53">
        <f t="shared" si="52"/>
        <v>31</v>
      </c>
      <c r="AG83" s="141">
        <f t="shared" si="52"/>
        <v>7</v>
      </c>
      <c r="AH83" s="142">
        <f t="shared" si="52"/>
        <v>7</v>
      </c>
      <c r="AI83" s="142">
        <f t="shared" si="52"/>
        <v>8</v>
      </c>
      <c r="AJ83" s="142">
        <f t="shared" si="52"/>
        <v>7</v>
      </c>
      <c r="AK83" s="53">
        <f t="shared" si="52"/>
        <v>29</v>
      </c>
      <c r="AL83" s="141">
        <f t="shared" si="52"/>
        <v>6</v>
      </c>
      <c r="AM83" s="142">
        <f t="shared" si="52"/>
        <v>4</v>
      </c>
      <c r="AN83" s="142">
        <f t="shared" si="52"/>
        <v>4</v>
      </c>
      <c r="AO83" s="142">
        <f t="shared" si="52"/>
        <v>5</v>
      </c>
      <c r="AP83" s="53">
        <f t="shared" si="52"/>
        <v>32</v>
      </c>
    </row>
    <row r="84" spans="1:43" ht="15" customHeight="1" x14ac:dyDescent="0.25">
      <c r="A84" s="67" t="s">
        <v>213</v>
      </c>
      <c r="B84" s="143"/>
      <c r="C84" s="68"/>
      <c r="D84" s="68"/>
      <c r="E84" s="181">
        <f>E83+F83</f>
        <v>160</v>
      </c>
      <c r="F84" s="182"/>
      <c r="G84" s="81"/>
      <c r="H84" s="170">
        <f>SUM(H83:J83)</f>
        <v>25</v>
      </c>
      <c r="I84" s="171"/>
      <c r="J84" s="171"/>
      <c r="K84" s="171"/>
      <c r="L84" s="172"/>
      <c r="M84" s="170">
        <f>SUM(M83:O83)</f>
        <v>27</v>
      </c>
      <c r="N84" s="171"/>
      <c r="O84" s="171"/>
      <c r="P84" s="171"/>
      <c r="Q84" s="172"/>
      <c r="R84" s="170">
        <f>SUM(R83:T83)</f>
        <v>24</v>
      </c>
      <c r="S84" s="171"/>
      <c r="T84" s="171"/>
      <c r="U84" s="171"/>
      <c r="V84" s="172"/>
      <c r="W84" s="170">
        <f>SUM(W83:Y83)</f>
        <v>25</v>
      </c>
      <c r="X84" s="171"/>
      <c r="Y84" s="171"/>
      <c r="Z84" s="171"/>
      <c r="AA84" s="172"/>
      <c r="AB84" s="170">
        <f>SUM(AB83:AD83)</f>
        <v>23</v>
      </c>
      <c r="AC84" s="171"/>
      <c r="AD84" s="171"/>
      <c r="AE84" s="171"/>
      <c r="AF84" s="172"/>
      <c r="AG84" s="170">
        <f>SUM(AG83:AI83)</f>
        <v>22</v>
      </c>
      <c r="AH84" s="171"/>
      <c r="AI84" s="171"/>
      <c r="AJ84" s="171"/>
      <c r="AK84" s="172"/>
      <c r="AL84" s="170">
        <f>SUM(AL83:AN83)</f>
        <v>14</v>
      </c>
      <c r="AM84" s="171"/>
      <c r="AN84" s="171"/>
      <c r="AO84" s="171"/>
      <c r="AP84" s="172"/>
    </row>
    <row r="85" spans="1:43" ht="15" customHeight="1" x14ac:dyDescent="0.25">
      <c r="A85" s="69" t="s">
        <v>214</v>
      </c>
      <c r="B85" s="70"/>
      <c r="C85" s="71"/>
      <c r="D85" s="71"/>
      <c r="E85" s="72"/>
      <c r="F85" s="72"/>
      <c r="G85" s="82">
        <v>1</v>
      </c>
      <c r="H85" s="83"/>
      <c r="I85" s="72"/>
      <c r="J85" s="72"/>
      <c r="K85" s="71">
        <f>COUNTIF(K7:K53,"a")+COUNTIF(K70:K82,"a")</f>
        <v>1</v>
      </c>
      <c r="L85" s="82"/>
      <c r="M85" s="83"/>
      <c r="N85" s="72"/>
      <c r="O85" s="72"/>
      <c r="P85" s="71">
        <f>COUNTIF(P7:P53,"a")+COUNTIF(P70:P82,"a")</f>
        <v>0</v>
      </c>
      <c r="Q85" s="82"/>
      <c r="R85" s="83"/>
      <c r="S85" s="72"/>
      <c r="T85" s="72"/>
      <c r="U85" s="71">
        <f>COUNTIF(U7:U53,"a")+COUNTIF(U70:U82,"a")</f>
        <v>0</v>
      </c>
      <c r="V85" s="82"/>
      <c r="W85" s="83"/>
      <c r="X85" s="72"/>
      <c r="Y85" s="72"/>
      <c r="Z85" s="71">
        <f>COUNTIF(Z7:Z53,"a")+COUNTIF(Z70:Z82,"a")</f>
        <v>0</v>
      </c>
      <c r="AA85" s="82"/>
      <c r="AB85" s="83"/>
      <c r="AC85" s="72"/>
      <c r="AD85" s="72"/>
      <c r="AE85" s="71">
        <f>COUNTIF(AE7:AE53,"a")+COUNTIF(AE70:AE82,"a")</f>
        <v>0</v>
      </c>
      <c r="AF85" s="82"/>
      <c r="AG85" s="83"/>
      <c r="AH85" s="72"/>
      <c r="AI85" s="72"/>
      <c r="AJ85" s="71">
        <f>COUNTIF(AJ7:AJ53,"a")+COUNTIF(AJ70:AJ82,"a")</f>
        <v>0</v>
      </c>
      <c r="AK85" s="82"/>
      <c r="AL85" s="83"/>
      <c r="AM85" s="72"/>
      <c r="AN85" s="72"/>
      <c r="AO85" s="71">
        <f>COUNTIF(AO7:AO53,"a")+COUNTIF(AO70:AO82,"a")</f>
        <v>0</v>
      </c>
      <c r="AP85" s="82"/>
    </row>
    <row r="86" spans="1:43" ht="15" customHeight="1" x14ac:dyDescent="0.25">
      <c r="A86" s="73" t="s">
        <v>215</v>
      </c>
      <c r="B86" s="74"/>
      <c r="C86" s="75"/>
      <c r="D86" s="75"/>
      <c r="E86" s="76"/>
      <c r="F86" s="76"/>
      <c r="G86" s="84">
        <v>33</v>
      </c>
      <c r="H86" s="85"/>
      <c r="I86" s="76"/>
      <c r="J86" s="76"/>
      <c r="K86" s="75">
        <f>COUNTIF(K7:K53,"é")+COUNTIF(K70:K82,"é")</f>
        <v>4</v>
      </c>
      <c r="L86" s="84"/>
      <c r="M86" s="85"/>
      <c r="N86" s="76"/>
      <c r="O86" s="76"/>
      <c r="P86" s="75">
        <f>COUNTIF(P7:P53,"é")+COUNTIF(P70:P82,"é")</f>
        <v>3</v>
      </c>
      <c r="Q86" s="84"/>
      <c r="R86" s="85"/>
      <c r="S86" s="76"/>
      <c r="T86" s="76"/>
      <c r="U86" s="75">
        <f>COUNTIF(U7:U53,"é")+COUNTIF(U70:U82,"é")</f>
        <v>5</v>
      </c>
      <c r="V86" s="84"/>
      <c r="W86" s="85"/>
      <c r="X86" s="76"/>
      <c r="Y86" s="76"/>
      <c r="Z86" s="75">
        <f>COUNTIF(Z7:Z53,"é")+COUNTIF(Z70:Z82,"é")</f>
        <v>4</v>
      </c>
      <c r="AA86" s="84"/>
      <c r="AB86" s="85"/>
      <c r="AC86" s="76"/>
      <c r="AD86" s="76"/>
      <c r="AE86" s="75">
        <f>COUNTIF(AE7:AE53,"é")+COUNTIF(AE70:AE82,"é")</f>
        <v>7</v>
      </c>
      <c r="AF86" s="84"/>
      <c r="AG86" s="85"/>
      <c r="AH86" s="76"/>
      <c r="AI86" s="76"/>
      <c r="AJ86" s="75">
        <f>COUNTIF(AJ7:AJ53,"é")+COUNTIF(AJ70:AJ82,"é")</f>
        <v>5</v>
      </c>
      <c r="AK86" s="84"/>
      <c r="AL86" s="85"/>
      <c r="AM86" s="76"/>
      <c r="AN86" s="76"/>
      <c r="AO86" s="75">
        <f>COUNTIF(AO7:AO53,"é")+COUNTIF(AO70:AO82,"é")</f>
        <v>4</v>
      </c>
      <c r="AP86" s="84"/>
    </row>
    <row r="87" spans="1:43" ht="15" customHeight="1" x14ac:dyDescent="0.25">
      <c r="A87" s="73" t="s">
        <v>216</v>
      </c>
      <c r="B87" s="74"/>
      <c r="C87" s="75"/>
      <c r="D87" s="75"/>
      <c r="E87" s="76"/>
      <c r="F87" s="76"/>
      <c r="G87" s="84">
        <v>4</v>
      </c>
      <c r="H87" s="85"/>
      <c r="I87" s="76"/>
      <c r="J87" s="76"/>
      <c r="K87" s="75">
        <f>COUNTIF(K7:K53,"h")+COUNTIF(K70:K82,"h")</f>
        <v>1</v>
      </c>
      <c r="L87" s="84"/>
      <c r="M87" s="85"/>
      <c r="N87" s="76"/>
      <c r="O87" s="76"/>
      <c r="P87" s="75">
        <f>COUNTIF(P7:P53,"h")+COUNTIF(P70:P82,"h")</f>
        <v>1</v>
      </c>
      <c r="Q87" s="84"/>
      <c r="R87" s="85"/>
      <c r="S87" s="76"/>
      <c r="T87" s="76"/>
      <c r="U87" s="75">
        <f>COUNTIF(U7:U53,"h")+COUNTIF(U70:U82,"h")</f>
        <v>1</v>
      </c>
      <c r="V87" s="84"/>
      <c r="W87" s="85"/>
      <c r="X87" s="76"/>
      <c r="Y87" s="76"/>
      <c r="Z87" s="75">
        <f>COUNTIF(Z7:Z53,"h")+COUNTIF(Z70:Z82,"h")</f>
        <v>1</v>
      </c>
      <c r="AA87" s="84"/>
      <c r="AB87" s="85"/>
      <c r="AC87" s="76"/>
      <c r="AD87" s="76"/>
      <c r="AE87" s="75">
        <f>COUNTIF(AE7:AE53,"h")+COUNTIF(AE70:AE82,"h")</f>
        <v>0</v>
      </c>
      <c r="AF87" s="84"/>
      <c r="AG87" s="85"/>
      <c r="AH87" s="76"/>
      <c r="AI87" s="76"/>
      <c r="AJ87" s="75">
        <f>COUNTIF(AJ7:AJ53,"h")+COUNTIF(AJ70:AJ82,"h")</f>
        <v>0</v>
      </c>
      <c r="AK87" s="84"/>
      <c r="AL87" s="85"/>
      <c r="AM87" s="76"/>
      <c r="AN87" s="76"/>
      <c r="AO87" s="75">
        <f>COUNTIF(AO7:AO53,"h")+COUNTIF(AO70:AO82,"h")</f>
        <v>0</v>
      </c>
      <c r="AP87" s="84"/>
    </row>
    <row r="88" spans="1:43" ht="15" customHeight="1" thickBot="1" x14ac:dyDescent="0.3">
      <c r="A88" s="77" t="s">
        <v>217</v>
      </c>
      <c r="B88" s="78"/>
      <c r="C88" s="79"/>
      <c r="D88" s="79"/>
      <c r="E88" s="80"/>
      <c r="F88" s="80"/>
      <c r="G88" s="86">
        <v>15</v>
      </c>
      <c r="H88" s="87"/>
      <c r="I88" s="80"/>
      <c r="J88" s="80"/>
      <c r="K88" s="79">
        <f>COUNTIF(K7:K53,"v")+COUNTIF(K70:K82,"v")</f>
        <v>2</v>
      </c>
      <c r="L88" s="86"/>
      <c r="M88" s="87"/>
      <c r="N88" s="80"/>
      <c r="O88" s="80"/>
      <c r="P88" s="79">
        <f>COUNTIF(P7:P53,"v")+COUNTIF(P70:P82,"v")</f>
        <v>4</v>
      </c>
      <c r="Q88" s="86"/>
      <c r="R88" s="87"/>
      <c r="S88" s="80"/>
      <c r="T88" s="80"/>
      <c r="U88" s="79">
        <f>COUNTIF(U7:U53,"v")+COUNTIF(U70:U82,"v")</f>
        <v>2</v>
      </c>
      <c r="V88" s="86"/>
      <c r="W88" s="87"/>
      <c r="X88" s="80"/>
      <c r="Y88" s="80"/>
      <c r="Z88" s="79">
        <f>COUNTIF(Z7:Z53,"v")+COUNTIF(Z70:Z82,"v")</f>
        <v>3</v>
      </c>
      <c r="AA88" s="86"/>
      <c r="AB88" s="87"/>
      <c r="AC88" s="80"/>
      <c r="AD88" s="80"/>
      <c r="AE88" s="79">
        <f>COUNTIF(AE7:AE53,"v")+COUNTIF(AE70:AE82,"v")</f>
        <v>2</v>
      </c>
      <c r="AF88" s="86"/>
      <c r="AG88" s="87"/>
      <c r="AH88" s="80"/>
      <c r="AI88" s="80"/>
      <c r="AJ88" s="79">
        <f>COUNTIF(AJ7:AJ53,"v")+COUNTIF(AJ70:AJ82,"v")</f>
        <v>2</v>
      </c>
      <c r="AK88" s="86"/>
      <c r="AL88" s="87"/>
      <c r="AM88" s="80"/>
      <c r="AN88" s="80"/>
      <c r="AO88" s="79">
        <f>COUNTIF(AO7:AO53,"v")+COUNTIF(AO70:AO82,"v")</f>
        <v>1</v>
      </c>
      <c r="AP88" s="86"/>
    </row>
    <row r="89" spans="1:43" ht="15" customHeight="1" thickBot="1" x14ac:dyDescent="0.3">
      <c r="A89" s="67" t="s">
        <v>218</v>
      </c>
      <c r="B89" s="143"/>
      <c r="C89" s="68"/>
      <c r="D89" s="68"/>
      <c r="E89" s="91">
        <f>E83/(E83+F83)</f>
        <v>0.375</v>
      </c>
      <c r="F89" s="90">
        <f>F83/(E83+F83)</f>
        <v>0.625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85" t="s">
        <v>219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5">
      <c r="B94" s="101"/>
      <c r="C94" s="97" t="s">
        <v>220</v>
      </c>
      <c r="D94" s="106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3">
      <c r="B95" s="102"/>
      <c r="C95" s="98" t="s">
        <v>221</v>
      </c>
      <c r="D95" s="107">
        <f>D96+D100</f>
        <v>30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02"/>
      <c r="C96" s="99" t="s">
        <v>222</v>
      </c>
      <c r="D96" s="108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">
      <c r="B97" s="103" t="s">
        <v>223</v>
      </c>
      <c r="C97" s="1" t="s">
        <v>64</v>
      </c>
      <c r="D97" s="109">
        <v>4</v>
      </c>
    </row>
    <row r="98" spans="2:15" x14ac:dyDescent="0.2">
      <c r="B98" s="103" t="s">
        <v>224</v>
      </c>
      <c r="C98" s="1" t="s">
        <v>79</v>
      </c>
      <c r="D98" s="109">
        <v>5</v>
      </c>
    </row>
    <row r="99" spans="2:15" x14ac:dyDescent="0.2">
      <c r="B99" s="103" t="s">
        <v>225</v>
      </c>
      <c r="C99" s="1" t="s">
        <v>63</v>
      </c>
      <c r="D99" s="109">
        <v>4</v>
      </c>
    </row>
    <row r="100" spans="2:15" x14ac:dyDescent="0.25">
      <c r="B100" s="102"/>
      <c r="C100" s="99" t="s">
        <v>226</v>
      </c>
      <c r="D100" s="108">
        <f>D101</f>
        <v>17</v>
      </c>
      <c r="E100" s="1"/>
      <c r="N100" s="3"/>
      <c r="O100" s="2"/>
    </row>
    <row r="101" spans="2:15" x14ac:dyDescent="0.25">
      <c r="B101" s="102"/>
      <c r="C101" s="100" t="s">
        <v>236</v>
      </c>
      <c r="D101" s="110">
        <f>SUM(D102:D105)</f>
        <v>17</v>
      </c>
      <c r="E101" s="1"/>
    </row>
    <row r="102" spans="2:15" x14ac:dyDescent="0.2">
      <c r="B102" s="130" t="s">
        <v>237</v>
      </c>
      <c r="C102" s="122" t="s">
        <v>231</v>
      </c>
      <c r="D102" s="131">
        <v>4</v>
      </c>
      <c r="E102" s="1"/>
    </row>
    <row r="103" spans="2:15" x14ac:dyDescent="0.2">
      <c r="B103" s="130" t="s">
        <v>238</v>
      </c>
      <c r="C103" s="122" t="s">
        <v>232</v>
      </c>
      <c r="D103" s="131">
        <v>5</v>
      </c>
      <c r="E103" s="1"/>
    </row>
    <row r="104" spans="2:15" x14ac:dyDescent="0.2">
      <c r="B104" s="130" t="s">
        <v>239</v>
      </c>
      <c r="C104" s="122" t="s">
        <v>233</v>
      </c>
      <c r="D104" s="131">
        <v>4</v>
      </c>
      <c r="E104" s="1"/>
    </row>
    <row r="105" spans="2:15" x14ac:dyDescent="0.2">
      <c r="B105" s="130" t="s">
        <v>240</v>
      </c>
      <c r="C105" s="122" t="s">
        <v>234</v>
      </c>
      <c r="D105" s="131">
        <v>4</v>
      </c>
    </row>
    <row r="106" spans="2:15" x14ac:dyDescent="0.25">
      <c r="B106" s="104"/>
      <c r="C106" s="100" t="s">
        <v>227</v>
      </c>
      <c r="D106" s="110">
        <f>SUM(D107:D110)</f>
        <v>16</v>
      </c>
    </row>
    <row r="107" spans="2:15" x14ac:dyDescent="0.2">
      <c r="B107" s="103" t="s">
        <v>147</v>
      </c>
      <c r="C107" s="1" t="s">
        <v>148</v>
      </c>
      <c r="D107" s="109">
        <v>4</v>
      </c>
    </row>
    <row r="108" spans="2:15" x14ac:dyDescent="0.2">
      <c r="B108" s="103" t="s">
        <v>150</v>
      </c>
      <c r="C108" s="1" t="s">
        <v>151</v>
      </c>
      <c r="D108" s="109">
        <v>4</v>
      </c>
    </row>
    <row r="109" spans="2:15" x14ac:dyDescent="0.2">
      <c r="B109" s="103" t="s">
        <v>153</v>
      </c>
      <c r="C109" s="1" t="s">
        <v>154</v>
      </c>
      <c r="D109" s="109">
        <v>4</v>
      </c>
    </row>
    <row r="110" spans="2:15" x14ac:dyDescent="0.2">
      <c r="B110" s="103" t="s">
        <v>156</v>
      </c>
      <c r="C110" s="1" t="s">
        <v>157</v>
      </c>
      <c r="D110" s="109">
        <v>4</v>
      </c>
    </row>
    <row r="111" spans="2:15" x14ac:dyDescent="0.25">
      <c r="B111" s="102"/>
      <c r="C111" s="100" t="s">
        <v>228</v>
      </c>
      <c r="D111" s="110">
        <f>SUM(D112:D115)</f>
        <v>16</v>
      </c>
    </row>
    <row r="112" spans="2:15" x14ac:dyDescent="0.2">
      <c r="B112" s="103" t="s">
        <v>163</v>
      </c>
      <c r="C112" s="1" t="s">
        <v>164</v>
      </c>
      <c r="D112" s="109">
        <v>4</v>
      </c>
    </row>
    <row r="113" spans="2:4" x14ac:dyDescent="0.2">
      <c r="B113" s="103" t="s">
        <v>229</v>
      </c>
      <c r="C113" s="1" t="s">
        <v>134</v>
      </c>
      <c r="D113" s="109">
        <v>4</v>
      </c>
    </row>
    <row r="114" spans="2:4" x14ac:dyDescent="0.2">
      <c r="B114" s="103" t="s">
        <v>168</v>
      </c>
      <c r="C114" s="1" t="s">
        <v>169</v>
      </c>
      <c r="D114" s="109">
        <v>4</v>
      </c>
    </row>
    <row r="115" spans="2:4" ht="13.5" thickBot="1" x14ac:dyDescent="0.25">
      <c r="B115" s="105" t="s">
        <v>171</v>
      </c>
      <c r="C115" s="98" t="s">
        <v>172</v>
      </c>
      <c r="D115" s="107">
        <v>4</v>
      </c>
    </row>
    <row r="116" spans="2:4" x14ac:dyDescent="0.25">
      <c r="C116" s="1"/>
      <c r="D116" s="1"/>
    </row>
    <row r="117" spans="2:4" x14ac:dyDescent="0.25">
      <c r="D117" s="1"/>
    </row>
    <row r="118" spans="2:4" x14ac:dyDescent="0.25">
      <c r="D118" s="1"/>
    </row>
    <row r="119" spans="2:4" x14ac:dyDescent="0.25">
      <c r="D119" s="1"/>
    </row>
    <row r="120" spans="2:4" x14ac:dyDescent="0.25">
      <c r="D120" s="1"/>
    </row>
  </sheetData>
  <mergeCells count="41"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M5:Q5"/>
    <mergeCell ref="E4:G5"/>
    <mergeCell ref="D4:D6"/>
    <mergeCell ref="A45:C45"/>
    <mergeCell ref="A4:A6"/>
    <mergeCell ref="A7:C7"/>
    <mergeCell ref="A17:C17"/>
    <mergeCell ref="A24:C24"/>
    <mergeCell ref="W5:AA5"/>
    <mergeCell ref="AC76:AD76"/>
    <mergeCell ref="AC77:AD77"/>
    <mergeCell ref="AC71:AD71"/>
    <mergeCell ref="AC72:AD72"/>
    <mergeCell ref="AC73:AD73"/>
    <mergeCell ref="AC74:AD74"/>
  </mergeCells>
  <conditionalFormatting sqref="K88">
    <cfRule type="cellIs" dxfId="6" priority="8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3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BSc.
Nappali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Nappali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2025-09-12T08:25:47Z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