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j MM_mintatantterv\"/>
    </mc:Choice>
  </mc:AlternateContent>
  <xr:revisionPtr revIDLastSave="0" documentId="13_ncr:1_{A2149271-265F-4EF4-A2CD-376959FBC3E2}" xr6:coauthVersionLast="47" xr6:coauthVersionMax="47" xr10:uidLastSave="{00000000-0000-0000-0000-000000000000}"/>
  <bookViews>
    <workbookView xWindow="3120" yWindow="930" windowWidth="20940" windowHeight="15270" firstSheet="2" activeTab="2" xr2:uid="{00000000-000D-0000-FFFF-FFFF00000000}"/>
  </bookViews>
  <sheets>
    <sheet name="Nappali" sheetId="1" r:id="rId1"/>
    <sheet name="Levelező" sheetId="3" r:id="rId2"/>
    <sheet name="Full-ti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4" l="1"/>
  <c r="AE62" i="4"/>
  <c r="AC62" i="4"/>
  <c r="AF62" i="4"/>
  <c r="G68" i="4"/>
  <c r="F68" i="4"/>
  <c r="E68" i="4"/>
  <c r="G67" i="4"/>
  <c r="F67" i="4"/>
  <c r="E67" i="4"/>
  <c r="D97" i="4"/>
  <c r="D92" i="4"/>
  <c r="D91" i="4" s="1"/>
  <c r="D87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O62" i="4"/>
  <c r="AN62" i="4"/>
  <c r="AM62" i="4"/>
  <c r="AL62" i="4"/>
  <c r="AK62" i="4"/>
  <c r="AJ62" i="4"/>
  <c r="AI62" i="4"/>
  <c r="AH62" i="4"/>
  <c r="AG62" i="4"/>
  <c r="AD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AP54" i="4"/>
  <c r="AP45" i="4" s="1"/>
  <c r="AO54" i="4"/>
  <c r="AO45" i="4" s="1"/>
  <c r="AN54" i="4"/>
  <c r="AN45" i="4" s="1"/>
  <c r="AM54" i="4"/>
  <c r="AM45" i="4" s="1"/>
  <c r="AL54" i="4"/>
  <c r="AL45" i="4" s="1"/>
  <c r="AK54" i="4"/>
  <c r="AK45" i="4" s="1"/>
  <c r="AJ54" i="4"/>
  <c r="AJ45" i="4" s="1"/>
  <c r="AI54" i="4"/>
  <c r="AI45" i="4" s="1"/>
  <c r="AH54" i="4"/>
  <c r="AH45" i="4" s="1"/>
  <c r="AG54" i="4"/>
  <c r="AG45" i="4" s="1"/>
  <c r="AF54" i="4"/>
  <c r="AF45" i="4" s="1"/>
  <c r="AE54" i="4"/>
  <c r="AE45" i="4" s="1"/>
  <c r="AD54" i="4"/>
  <c r="AD45" i="4" s="1"/>
  <c r="AC54" i="4"/>
  <c r="AC45" i="4" s="1"/>
  <c r="AB54" i="4"/>
  <c r="AB45" i="4" s="1"/>
  <c r="AA54" i="4"/>
  <c r="AA45" i="4" s="1"/>
  <c r="Z54" i="4"/>
  <c r="Z45" i="4" s="1"/>
  <c r="Y54" i="4"/>
  <c r="Y45" i="4" s="1"/>
  <c r="X54" i="4"/>
  <c r="W54" i="4"/>
  <c r="W45" i="4" s="1"/>
  <c r="V54" i="4"/>
  <c r="V45" i="4" s="1"/>
  <c r="U54" i="4"/>
  <c r="U45" i="4" s="1"/>
  <c r="T54" i="4"/>
  <c r="T45" i="4" s="1"/>
  <c r="S54" i="4"/>
  <c r="S45" i="4" s="1"/>
  <c r="R54" i="4"/>
  <c r="R45" i="4" s="1"/>
  <c r="Q54" i="4"/>
  <c r="Q45" i="4" s="1"/>
  <c r="P54" i="4"/>
  <c r="P45" i="4" s="1"/>
  <c r="O54" i="4"/>
  <c r="O45" i="4" s="1"/>
  <c r="N54" i="4"/>
  <c r="N45" i="4" s="1"/>
  <c r="M54" i="4"/>
  <c r="M45" i="4" s="1"/>
  <c r="L54" i="4"/>
  <c r="L45" i="4" s="1"/>
  <c r="K54" i="4"/>
  <c r="K45" i="4" s="1"/>
  <c r="J54" i="4"/>
  <c r="J45" i="4" s="1"/>
  <c r="I54" i="4"/>
  <c r="I45" i="4" s="1"/>
  <c r="H54" i="4"/>
  <c r="H45" i="4" s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X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D75" i="4" l="1"/>
  <c r="AE75" i="4"/>
  <c r="F62" i="4"/>
  <c r="AC75" i="4"/>
  <c r="G62" i="4"/>
  <c r="E46" i="4"/>
  <c r="O75" i="4"/>
  <c r="F7" i="4"/>
  <c r="E17" i="4"/>
  <c r="E24" i="4"/>
  <c r="E54" i="4"/>
  <c r="E45" i="4" s="1"/>
  <c r="F54" i="4"/>
  <c r="F45" i="4" s="1"/>
  <c r="F69" i="4"/>
  <c r="S75" i="4"/>
  <c r="W75" i="4"/>
  <c r="AI75" i="4"/>
  <c r="AO79" i="4"/>
  <c r="AO78" i="4"/>
  <c r="AO77" i="4"/>
  <c r="I75" i="4"/>
  <c r="Q75" i="4"/>
  <c r="Y75" i="4"/>
  <c r="AK75" i="4"/>
  <c r="Z80" i="4"/>
  <c r="Z78" i="4"/>
  <c r="Z79" i="4"/>
  <c r="Z77" i="4"/>
  <c r="F46" i="4"/>
  <c r="E69" i="4"/>
  <c r="G69" i="4"/>
  <c r="K80" i="4"/>
  <c r="K78" i="4"/>
  <c r="K77" i="4"/>
  <c r="K79" i="4"/>
  <c r="AE80" i="4"/>
  <c r="AE79" i="4"/>
  <c r="AE78" i="4"/>
  <c r="AE77" i="4"/>
  <c r="G46" i="4"/>
  <c r="U80" i="4"/>
  <c r="U78" i="4"/>
  <c r="U77" i="4"/>
  <c r="U79" i="4"/>
  <c r="M75" i="4"/>
  <c r="AG75" i="4"/>
  <c r="E7" i="4"/>
  <c r="G7" i="4"/>
  <c r="G24" i="4"/>
  <c r="F24" i="4"/>
  <c r="AA75" i="4"/>
  <c r="AM75" i="4"/>
  <c r="P80" i="4"/>
  <c r="P79" i="4"/>
  <c r="P78" i="4"/>
  <c r="P77" i="4"/>
  <c r="AJ80" i="4"/>
  <c r="AJ78" i="4"/>
  <c r="AJ77" i="4"/>
  <c r="AJ79" i="4"/>
  <c r="G17" i="4"/>
  <c r="F17" i="4"/>
  <c r="G54" i="4"/>
  <c r="G45" i="4" s="1"/>
  <c r="E62" i="4"/>
  <c r="H75" i="4"/>
  <c r="L75" i="4"/>
  <c r="T75" i="4"/>
  <c r="X75" i="4"/>
  <c r="AB75" i="4"/>
  <c r="AF75" i="4"/>
  <c r="AN75" i="4"/>
  <c r="D86" i="4"/>
  <c r="AO75" i="4"/>
  <c r="AJ75" i="4"/>
  <c r="U75" i="4"/>
  <c r="P75" i="4"/>
  <c r="J75" i="4"/>
  <c r="N75" i="4"/>
  <c r="R75" i="4"/>
  <c r="V75" i="4"/>
  <c r="Z75" i="4"/>
  <c r="AH75" i="4"/>
  <c r="AL75" i="4"/>
  <c r="AP75" i="4"/>
  <c r="K75" i="4"/>
  <c r="D111" i="3"/>
  <c r="D106" i="3"/>
  <c r="D101" i="3"/>
  <c r="D100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X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D95" i="3"/>
  <c r="E75" i="4"/>
  <c r="M76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76" i="4"/>
  <c r="K86" i="3"/>
  <c r="AE86" i="3"/>
  <c r="G17" i="3"/>
  <c r="G46" i="3"/>
  <c r="AN83" i="3"/>
  <c r="G62" i="3"/>
  <c r="K83" i="3"/>
  <c r="AA83" i="3"/>
  <c r="AE83" i="3"/>
  <c r="E75" i="3"/>
  <c r="AB76" i="4"/>
  <c r="F75" i="4"/>
  <c r="G75" i="4"/>
  <c r="W76" i="4"/>
  <c r="AD83" i="3"/>
  <c r="Q83" i="3"/>
  <c r="AK83" i="3"/>
  <c r="AF83" i="3"/>
  <c r="P87" i="3"/>
  <c r="AJ87" i="3"/>
  <c r="Z87" i="3"/>
  <c r="G24" i="3"/>
  <c r="L83" i="3"/>
  <c r="T83" i="3"/>
  <c r="AB83" i="3"/>
  <c r="AJ83" i="3"/>
  <c r="H76" i="4"/>
  <c r="AL76" i="4"/>
  <c r="R76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76" i="4" l="1"/>
  <c r="E81" i="4"/>
  <c r="F81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<sst xmlns="http://schemas.openxmlformats.org/spreadsheetml/2006/main" count="1097" uniqueCount="395">
  <si>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</si>
  <si>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</si>
  <si>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</si>
  <si>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</si>
  <si>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</si>
  <si>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</si>
  <si>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</si>
  <si>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</si>
  <si>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</si>
  <si>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</si>
  <si>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</si>
  <si>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</si>
  <si>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</si>
  <si>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</si>
  <si>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</si>
  <si>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</si>
  <si>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</si>
  <si>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</si>
  <si>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</si>
  <si>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</si>
  <si>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</si>
  <si>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</si>
  <si>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</si>
  <si>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</si>
  <si>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</si>
  <si>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</si>
  <si>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</si>
  <si>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</si>
  <si>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</si>
  <si>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</si>
  <si>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</si>
  <si>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</si>
  <si>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</si>
  <si>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</si>
  <si>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</si>
  <si>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</si>
  <si>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</si>
  <si>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</si>
  <si>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</si>
  <si>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</si>
  <si>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</si>
  <si>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</si>
  <si>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</si>
  <si>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</si>
  <si>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</si>
  <si>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</si>
  <si>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</si>
  <si>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</si>
  <si>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</si>
  <si>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</si>
  <si>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</si>
  <si>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</si>
  <si>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</si>
  <si>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</si>
  <si>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</si>
  <si>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</si>
  <si>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</si>
  <si>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</si>
  <si>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</si>
  <si>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</si>
  <si>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</si>
  <si>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</si>
  <si>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</si>
  <si>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</si>
  <si>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</si>
  <si>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</si>
  <si>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</si>
  <si>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</si>
  <si>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</si>
  <si>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</si>
  <si>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</si>
  <si>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</si>
  <si>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</si>
  <si>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</si>
  <si>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</si>
  <si>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</si>
  <si>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</si>
  <si>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</si>
  <si>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</si>
  <si>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</si>
  <si>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</si>
  <si>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</si>
  <si>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</si>
  <si>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</si>
  <si>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</si>
  <si>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</si>
  <si>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</si>
  <si>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</si>
  <si>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</si>
  <si>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</si>
  <si>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</si>
  <si>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</si>
  <si>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</si>
  <si>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</si>
  <si>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</si>
  <si>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</si>
  <si>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</si>
  <si>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</si>
  <si>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</si>
  <si>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</si>
  <si>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</si>
  <si>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</si>
  <si>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</si>
  <si>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</si>
  <si>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</si>
  <si>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</si>
  <si>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</si>
  <si>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</si>
  <si>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</si>
  <si>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</si>
  <si>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</si>
  <si>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</si>
  <si>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</si>
  <si>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</si>
  <si>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</si>
  <si>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</si>
  <si>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</si>
  <si>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</si>
  <si>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</si>
  <si>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</si>
  <si>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</si>
  <si>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</si>
  <si>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</si>
  <si>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</si>
  <si>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</si>
  <si>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</si>
  <si>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</si>
  <si>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</si>
  <si>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</si>
  <si>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</si>
  <si>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</si>
  <si>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</si>
  <si>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</si>
  <si>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</si>
  <si>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</si>
  <si>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</si>
  <si>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</si>
  <si>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</si>
  <si>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</si>
  <si>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</si>
  <si>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</si>
  <si>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</si>
  <si>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</si>
  <si>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</si>
  <si>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</si>
  <si>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</si>
  <si>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</si>
  <si>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</si>
  <si>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</si>
  <si>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</si>
  <si>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</si>
  <si>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</si>
  <si>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</si>
  <si>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</si>
  <si>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</si>
  <si>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</si>
  <si>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</si>
  <si>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</si>
  <si>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</si>
  <si>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</si>
  <si>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</si>
  <si>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</si>
  <si>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</si>
  <si>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</si>
  <si>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</si>
  <si>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</si>
  <si>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</si>
  <si>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</si>
  <si>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</si>
  <si>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</si>
  <si>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</si>
  <si>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</si>
  <si>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</si>
  <si>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</si>
  <si>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</si>
  <si>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</si>
  <si>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</si>
  <si>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</si>
  <si>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</si>
  <si>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</si>
  <si>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</si>
  <si>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</si>
  <si>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</si>
  <si>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</si>
  <si>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</si>
  <si>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</si>
  <si>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</si>
  <si>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</si>
  <si>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</si>
  <si>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</si>
  <si>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</si>
  <si>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</si>
  <si>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</si>
  <si>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</si>
  <si>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</si>
  <si>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</si>
  <si>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</si>
  <si>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</si>
  <si>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</si>
  <si>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</si>
  <si>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</si>
  <si>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</si>
  <si>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</si>
  <si>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</si>
  <si>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</si>
  <si>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</si>
  <si>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</si>
  <si>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</si>
  <si>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</si>
  <si>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</si>
  <si>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</si>
  <si>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</si>
  <si>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</si>
  <si>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</si>
  <si>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</si>
  <si>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</si>
  <si>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</si>
  <si>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</si>
  <si>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</si>
  <si>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</si>
  <si>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</si>
  <si>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</si>
  <si>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</si>
  <si>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</si>
  <si>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</si>
  <si>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</si>
  <si>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</si>
  <si>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</si>
  <si>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</si>
  <si>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</si>
  <si>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</si>
  <si>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</si>
  <si>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</si>
  <si>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</si>
  <si>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</si>
  <si>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</si>
  <si>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</si>
  <si>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</si>
  <si>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</si>
  <si>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</si>
  <si>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</si>
  <si>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</si>
  <si>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</si>
  <si>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</si>
  <si>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</si>
  <si>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</si>
  <si>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</si>
  <si>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</si>
  <si>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</si>
  <si>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</si>
  <si>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</si>
  <si>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</si>
  <si>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</si>
  <si>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</si>
  <si>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</si>
  <si>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KTXM1MEBNF</t>
  </si>
  <si>
    <t>Mathematics I</t>
  </si>
  <si>
    <t>e</t>
  </si>
  <si>
    <t>KTXM2MEBNF</t>
  </si>
  <si>
    <t>Mathematics II</t>
  </si>
  <si>
    <t>GMXNS1EBNF</t>
  </si>
  <si>
    <t>Basics of the natural sciences</t>
  </si>
  <si>
    <t>m</t>
  </si>
  <si>
    <t>GIXCS1EBNF</t>
  </si>
  <si>
    <t>Basics of computer science and programming</t>
  </si>
  <si>
    <t>B%ME2EBNF</t>
  </si>
  <si>
    <t>Mechanics</t>
  </si>
  <si>
    <t>KTXF1MEBNF</t>
  </si>
  <si>
    <t>Physics</t>
  </si>
  <si>
    <t>Electrotechniques</t>
  </si>
  <si>
    <t>GMEST1EBNF</t>
  </si>
  <si>
    <t>Statistics I</t>
  </si>
  <si>
    <t>blended</t>
  </si>
  <si>
    <t>GMEST2EBNF</t>
  </si>
  <si>
    <t>Statistics II</t>
  </si>
  <si>
    <t>Economic and human sciences (credits: 14-30)</t>
  </si>
  <si>
    <t>GUEML1EBNF</t>
  </si>
  <si>
    <t>Methods of learning and creative solutions training</t>
  </si>
  <si>
    <t>GUETU1EBNF</t>
  </si>
  <si>
    <t>Student tutoring</t>
  </si>
  <si>
    <t>e-learning</t>
  </si>
  <si>
    <t>GIEEE1EBNF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</si>
  <si>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</si>
  <si>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</si>
  <si>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</si>
  <si>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</si>
  <si>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</si>
  <si>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</si>
  <si>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GMEBA2EBNF</t>
  </si>
  <si>
    <t>Basics of accountancy</t>
  </si>
  <si>
    <t>Engineering manager professional skills (credits: 70-105)</t>
  </si>
  <si>
    <t>GKEEL1EBNF</t>
  </si>
  <si>
    <t>Administrative and economic law</t>
  </si>
  <si>
    <t>GUETS2EBNF</t>
  </si>
  <si>
    <t>Building a tutoring system and modern basic learning competences for becoming an engineer</t>
  </si>
  <si>
    <t>GMEBM1EBNF</t>
  </si>
  <si>
    <t>GIXAC2EBNF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</si>
  <si>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</si>
  <si>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</si>
  <si>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</si>
  <si>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</si>
  <si>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</si>
  <si>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</si>
  <si>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</si>
  <si>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</si>
  <si>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GKECF2EBNF</t>
  </si>
  <si>
    <t>Corporate finances</t>
  </si>
  <si>
    <t>GUEMA1EBNF</t>
  </si>
  <si>
    <t>Basics of marketing</t>
  </si>
  <si>
    <t>GKEPM1EBNF</t>
  </si>
  <si>
    <t>Project management</t>
  </si>
  <si>
    <t>GMEDS2EBNF</t>
  </si>
  <si>
    <t>Decision support systems</t>
  </si>
  <si>
    <t>GMXLM1EBNF</t>
  </si>
  <si>
    <t>Lean management</t>
  </si>
  <si>
    <t>GMELO1EBNF</t>
  </si>
  <si>
    <t>Logistics</t>
  </si>
  <si>
    <t>B%XGE2EBNF</t>
  </si>
  <si>
    <t>Fundamentals of general engineering</t>
  </si>
  <si>
    <t>GKESU1EBNF</t>
  </si>
  <si>
    <t>Business support for start-up projects</t>
  </si>
  <si>
    <t>GMXIT1EBNF</t>
  </si>
  <si>
    <t>Business IT applications</t>
  </si>
  <si>
    <t>B%EBM2EBNF</t>
  </si>
  <si>
    <t>Basics of manufacturing technology</t>
  </si>
  <si>
    <t>BAXCM2EBNF</t>
  </si>
  <si>
    <t>Chemistry and materials science</t>
  </si>
  <si>
    <t>K%XMT2EBNF</t>
  </si>
  <si>
    <t>Measurements</t>
  </si>
  <si>
    <t>GUEIM1EBNF</t>
  </si>
  <si>
    <t>Integrated marketing communication</t>
  </si>
  <si>
    <t>Elective specialisations (credits: 40- )</t>
  </si>
  <si>
    <t>GMXLT1EBNF</t>
  </si>
  <si>
    <t>Leadership skills training</t>
  </si>
  <si>
    <t>GMXPW2EBNF</t>
  </si>
  <si>
    <t>Projectwork</t>
  </si>
  <si>
    <t>GMDSD1EBNF</t>
  </si>
  <si>
    <t>Thesis</t>
  </si>
  <si>
    <t>V2 - Corporate management  (only in Budapest)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</si>
  <si>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</si>
  <si>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</si>
  <si>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</si>
  <si>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</si>
  <si>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</si>
  <si>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</si>
  <si>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</si>
  <si>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</si>
  <si>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</si>
  <si>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</si>
  <si>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</si>
  <si>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</si>
  <si>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</si>
  <si>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</si>
  <si>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</si>
  <si>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</si>
  <si>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</si>
  <si>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</si>
  <si>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</si>
  <si>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</si>
  <si>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</si>
  <si>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</si>
  <si>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</si>
  <si>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</si>
  <si>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</si>
  <si>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</si>
  <si>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</si>
  <si>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</si>
  <si>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</si>
  <si>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</si>
  <si>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</si>
  <si>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</si>
  <si>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</si>
  <si>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</si>
  <si>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GMXBM1EBNF</t>
  </si>
  <si>
    <t>GVXAC2EBNF</t>
  </si>
  <si>
    <t>II - Specialization in</t>
  </si>
  <si>
    <t>II.2 - Corporate management</t>
  </si>
  <si>
    <t>OTTESI1BNF</t>
  </si>
  <si>
    <t>OTTESI2BNF</t>
  </si>
  <si>
    <t>OTTESI3BNF</t>
  </si>
  <si>
    <t>OTTESI4BNF</t>
  </si>
  <si>
    <t>KEXETMEBNF</t>
  </si>
  <si>
    <t>Electrotechnics</t>
  </si>
  <si>
    <t>V1 - Project manager</t>
  </si>
  <si>
    <t xml:space="preserve">Project, programme and portfolio management </t>
  </si>
  <si>
    <t>GKEPP2EBNF</t>
  </si>
  <si>
    <t xml:space="preserve">Project finance and project controlling </t>
  </si>
  <si>
    <t>GKEPF2EBNF</t>
  </si>
  <si>
    <t>Agility and change management</t>
  </si>
  <si>
    <t>GIEAC2EBNF</t>
  </si>
  <si>
    <t>Process management and quality assurance</t>
  </si>
  <si>
    <t>GMEPQ2EBNF</t>
  </si>
  <si>
    <t xml:space="preserve">Professional management training </t>
  </si>
  <si>
    <t>GMXMT2EBNF</t>
  </si>
  <si>
    <t>II.1 - Poject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</si>
</sst>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/>
    <xf numFmtId="0" fontId="8" fillId="0" borderId="56" xfId="0" applyFont="1" applyBorder="1"/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3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3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3">
      <c r="A7" s="169" t="s">
        <v>26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9" t="s">
        <v>57</v>
      </c>
      <c r="B17" s="170"/>
      <c r="C17" s="171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9" t="s">
        <v>77</v>
      </c>
      <c r="B24" s="170"/>
      <c r="C24" s="171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9" t="s">
        <v>138</v>
      </c>
      <c r="B45" s="170"/>
      <c r="C45" s="171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3">
      <c r="A46" s="58"/>
      <c r="B46" s="176" t="s">
        <v>139</v>
      </c>
      <c r="C46" s="177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6" t="s">
        <v>161</v>
      </c>
      <c r="C54" s="177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6" t="s">
        <v>177</v>
      </c>
      <c r="C62" s="177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9" t="s">
        <v>195</v>
      </c>
      <c r="B70" s="170"/>
      <c r="C70" s="171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2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2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2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2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2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2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2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9" t="s">
        <v>205</v>
      </c>
      <c r="B75" s="170"/>
      <c r="C75" s="171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2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2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4" t="s">
        <v>222</v>
      </c>
      <c r="B83" s="175"/>
      <c r="C83" s="175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25">
      <c r="A84" s="73" t="s">
        <v>223</v>
      </c>
      <c r="B84" s="64"/>
      <c r="C84" s="74"/>
      <c r="D84" s="74"/>
      <c r="E84" s="172">
        <f>E83+F83</f>
        <v>160</v>
      </c>
      <c r="F84" s="173"/>
      <c r="G84" s="87"/>
      <c r="H84" s="157">
        <f>SUM(H83:J83)</f>
        <v>25</v>
      </c>
      <c r="I84" s="158"/>
      <c r="J84" s="158"/>
      <c r="K84" s="158"/>
      <c r="L84" s="159"/>
      <c r="M84" s="157">
        <f>SUM(M83:O83)</f>
        <v>27</v>
      </c>
      <c r="N84" s="158"/>
      <c r="O84" s="158"/>
      <c r="P84" s="158"/>
      <c r="Q84" s="159"/>
      <c r="R84" s="157">
        <f>SUM(R83:T83)</f>
        <v>25</v>
      </c>
      <c r="S84" s="158"/>
      <c r="T84" s="158"/>
      <c r="U84" s="158"/>
      <c r="V84" s="159"/>
      <c r="W84" s="157">
        <f>SUM(W83:Y83)</f>
        <v>25</v>
      </c>
      <c r="X84" s="158"/>
      <c r="Y84" s="158"/>
      <c r="Z84" s="158"/>
      <c r="AA84" s="159"/>
      <c r="AB84" s="157">
        <f>SUM(AB83:AD83)</f>
        <v>22</v>
      </c>
      <c r="AC84" s="158"/>
      <c r="AD84" s="158"/>
      <c r="AE84" s="158"/>
      <c r="AF84" s="159"/>
      <c r="AG84" s="157">
        <f>SUM(AG83:AI83)</f>
        <v>22</v>
      </c>
      <c r="AH84" s="158"/>
      <c r="AI84" s="158"/>
      <c r="AJ84" s="158"/>
      <c r="AK84" s="159"/>
      <c r="AL84" s="157">
        <f>SUM(AL83:AN83)</f>
        <v>14</v>
      </c>
      <c r="AM84" s="158"/>
      <c r="AN84" s="158"/>
      <c r="AO84" s="158"/>
      <c r="AP84" s="159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W5:AA5"/>
    <mergeCell ref="AC76:AD76"/>
    <mergeCell ref="AC77:AD77"/>
    <mergeCell ref="AC71:AD71"/>
    <mergeCell ref="AC72:AD72"/>
    <mergeCell ref="AC73:AD73"/>
    <mergeCell ref="AC74:AD74"/>
    <mergeCell ref="M5:Q5"/>
    <mergeCell ref="E4:G5"/>
    <mergeCell ref="D4:D6"/>
    <mergeCell ref="A45:C45"/>
    <mergeCell ref="A4:A6"/>
    <mergeCell ref="A7:C7"/>
    <mergeCell ref="A17:C17"/>
    <mergeCell ref="A24:C2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237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3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3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3">
      <c r="A7" s="169" t="s">
        <v>26</v>
      </c>
      <c r="B7" s="170"/>
      <c r="C7" s="171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2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2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2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2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2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2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2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2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2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3">
      <c r="A17" s="169" t="s">
        <v>57</v>
      </c>
      <c r="B17" s="170"/>
      <c r="C17" s="171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2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2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2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2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2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2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3">
      <c r="A24" s="169" t="s">
        <v>77</v>
      </c>
      <c r="B24" s="170"/>
      <c r="C24" s="171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2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2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2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2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2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2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2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2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2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2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2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2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2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2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2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2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2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2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2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2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3">
      <c r="A45" s="169" t="s">
        <v>138</v>
      </c>
      <c r="B45" s="170"/>
      <c r="C45" s="171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3">
      <c r="A46" s="58"/>
      <c r="B46" s="176" t="s">
        <v>139</v>
      </c>
      <c r="C46" s="177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2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2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2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2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2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2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2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3">
      <c r="A54" s="58"/>
      <c r="B54" s="176" t="s">
        <v>161</v>
      </c>
      <c r="C54" s="177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2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2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2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2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2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2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2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3">
      <c r="A62" s="58"/>
      <c r="B62" s="176" t="s">
        <v>177</v>
      </c>
      <c r="C62" s="177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2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2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2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2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2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2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2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3">
      <c r="A70" s="169" t="s">
        <v>195</v>
      </c>
      <c r="B70" s="170"/>
      <c r="C70" s="171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3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10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3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10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3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10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3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10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3">
      <c r="A75" s="169" t="s">
        <v>205</v>
      </c>
      <c r="B75" s="170"/>
      <c r="C75" s="171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2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10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2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10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2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2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2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2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2">
      <c r="A82" s="51" t="s">
        <v>219</v>
      </c>
      <c r="B82" s="138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25">
      <c r="A83" s="174" t="s">
        <v>222</v>
      </c>
      <c r="B83" s="175"/>
      <c r="C83" s="175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3">
      <c r="A84" s="73" t="s">
        <v>223</v>
      </c>
      <c r="B84" s="64"/>
      <c r="C84" s="74"/>
      <c r="D84" s="74"/>
      <c r="E84" s="172">
        <f>E83+F83</f>
        <v>804</v>
      </c>
      <c r="F84" s="173"/>
      <c r="G84" s="87"/>
      <c r="H84" s="157">
        <f>SUM(H83:J83)</f>
        <v>126</v>
      </c>
      <c r="I84" s="158"/>
      <c r="J84" s="158"/>
      <c r="K84" s="158"/>
      <c r="L84" s="159"/>
      <c r="M84" s="157">
        <f>SUM(M83:O83)</f>
        <v>136</v>
      </c>
      <c r="N84" s="158"/>
      <c r="O84" s="158"/>
      <c r="P84" s="158"/>
      <c r="Q84" s="159"/>
      <c r="R84" s="157">
        <f>SUM(R83:T83)</f>
        <v>126</v>
      </c>
      <c r="S84" s="158"/>
      <c r="T84" s="158"/>
      <c r="U84" s="158"/>
      <c r="V84" s="159"/>
      <c r="W84" s="157">
        <f>SUM(W83:Y83)</f>
        <v>126</v>
      </c>
      <c r="X84" s="158"/>
      <c r="Y84" s="158"/>
      <c r="Z84" s="158"/>
      <c r="AA84" s="159"/>
      <c r="AB84" s="157">
        <f>SUM(AB83:AD83)</f>
        <v>110</v>
      </c>
      <c r="AC84" s="158"/>
      <c r="AD84" s="158"/>
      <c r="AE84" s="158"/>
      <c r="AF84" s="159"/>
      <c r="AG84" s="157">
        <f>SUM(AG83:AI83)</f>
        <v>110</v>
      </c>
      <c r="AH84" s="158"/>
      <c r="AI84" s="158"/>
      <c r="AJ84" s="158"/>
      <c r="AK84" s="159"/>
      <c r="AL84" s="157">
        <f>SUM(AL83:AN83)</f>
        <v>70</v>
      </c>
      <c r="AM84" s="158"/>
      <c r="AN84" s="158"/>
      <c r="AO84" s="158"/>
      <c r="AP84" s="159"/>
    </row>
    <row r="85" spans="1:43" x14ac:dyDescent="0.2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2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2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3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3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25" x14ac:dyDescent="0.2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25" x14ac:dyDescent="0.2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"/>
      <c r="C97" s="105" t="s">
        <v>73</v>
      </c>
      <c r="D97" s="106">
        <v>4</v>
      </c>
    </row>
    <row r="98" spans="2:15" x14ac:dyDescent="0.25">
      <c r="B98" s="1"/>
      <c r="C98" s="105" t="s">
        <v>88</v>
      </c>
      <c r="D98" s="106">
        <v>5</v>
      </c>
    </row>
    <row r="99" spans="2:15" x14ac:dyDescent="0.25">
      <c r="B99" s="1"/>
      <c r="C99" s="105" t="s">
        <v>72</v>
      </c>
      <c r="D99" s="106">
        <v>4</v>
      </c>
    </row>
    <row r="100" spans="2:15" x14ac:dyDescent="0.2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25">
      <c r="B101" s="1"/>
      <c r="C101" s="109" t="s">
        <v>234</v>
      </c>
      <c r="D101" s="110">
        <f>SUM(D102:D105)</f>
        <v>16</v>
      </c>
      <c r="E101" s="1"/>
    </row>
    <row r="102" spans="2:15" x14ac:dyDescent="0.25">
      <c r="B102" s="1"/>
      <c r="C102" s="105" t="s">
        <v>142</v>
      </c>
      <c r="D102" s="106">
        <v>4</v>
      </c>
      <c r="E102" s="1"/>
    </row>
    <row r="103" spans="2:15" x14ac:dyDescent="0.25">
      <c r="B103" s="1"/>
      <c r="C103" s="105" t="s">
        <v>145</v>
      </c>
      <c r="D103" s="106">
        <v>4</v>
      </c>
      <c r="E103" s="1"/>
    </row>
    <row r="104" spans="2:15" x14ac:dyDescent="0.25">
      <c r="B104" s="1"/>
      <c r="C104" s="105" t="s">
        <v>148</v>
      </c>
      <c r="D104" s="106">
        <v>4</v>
      </c>
      <c r="E104" s="1"/>
    </row>
    <row r="105" spans="2:15" x14ac:dyDescent="0.25">
      <c r="B105" s="2"/>
      <c r="C105" s="105" t="s">
        <v>154</v>
      </c>
      <c r="D105" s="106">
        <v>4</v>
      </c>
    </row>
    <row r="106" spans="2:15" x14ac:dyDescent="0.25">
      <c r="B106" s="2"/>
      <c r="C106" s="109" t="s">
        <v>235</v>
      </c>
      <c r="D106" s="110">
        <f>SUM(D107:D110)</f>
        <v>16</v>
      </c>
    </row>
    <row r="107" spans="2:15" x14ac:dyDescent="0.25">
      <c r="B107" s="1"/>
      <c r="C107" s="105" t="s">
        <v>164</v>
      </c>
      <c r="D107" s="106">
        <v>4</v>
      </c>
    </row>
    <row r="108" spans="2:15" x14ac:dyDescent="0.25">
      <c r="B108" s="1"/>
      <c r="C108" s="105" t="s">
        <v>167</v>
      </c>
      <c r="D108" s="106">
        <v>4</v>
      </c>
    </row>
    <row r="109" spans="2:15" ht="15" x14ac:dyDescent="0.25">
      <c r="B109"/>
      <c r="C109" s="105" t="s">
        <v>170</v>
      </c>
      <c r="D109" s="106">
        <v>4</v>
      </c>
    </row>
    <row r="110" spans="2:15" x14ac:dyDescent="0.25">
      <c r="B110" s="1"/>
      <c r="C110" s="105" t="s">
        <v>173</v>
      </c>
      <c r="D110" s="106">
        <v>4</v>
      </c>
    </row>
    <row r="111" spans="2:15" x14ac:dyDescent="0.25">
      <c r="B111" s="1"/>
      <c r="C111" s="109" t="s">
        <v>236</v>
      </c>
      <c r="D111" s="110">
        <f>SUM(D112:D115)</f>
        <v>16</v>
      </c>
    </row>
    <row r="112" spans="2:15" x14ac:dyDescent="0.25">
      <c r="C112" s="105" t="s">
        <v>180</v>
      </c>
      <c r="D112" s="106">
        <v>4</v>
      </c>
    </row>
    <row r="113" spans="3:4" x14ac:dyDescent="0.25">
      <c r="C113" s="105" t="s">
        <v>148</v>
      </c>
      <c r="D113" s="106">
        <v>4</v>
      </c>
    </row>
    <row r="114" spans="3:4" x14ac:dyDescent="0.25">
      <c r="C114" s="105" t="s">
        <v>185</v>
      </c>
      <c r="D114" s="106">
        <v>4</v>
      </c>
    </row>
    <row r="115" spans="3:4" ht="13.5" thickBot="1" x14ac:dyDescent="0.3">
      <c r="C115" s="107" t="s">
        <v>188</v>
      </c>
      <c r="D115" s="108">
        <v>4</v>
      </c>
    </row>
    <row r="116" spans="3:4" x14ac:dyDescent="0.25">
      <c r="C116" s="1"/>
      <c r="D116" s="1"/>
    </row>
    <row r="117" spans="3:4" x14ac:dyDescent="0.25">
      <c r="D117" s="1"/>
    </row>
    <row r="118" spans="3:4" x14ac:dyDescent="0.25">
      <c r="D118" s="1"/>
    </row>
    <row r="119" spans="3:4" x14ac:dyDescent="0.25">
      <c r="D119" s="1"/>
    </row>
    <row r="120" spans="3:4" x14ac:dyDescent="0.2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06"/>
  <sheetViews>
    <sheetView tabSelected="1" topLeftCell="A31" zoomScale="75" zoomScaleNormal="75" workbookViewId="0">
      <selection activeCell="B32" sqref="B32:AF41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60" t="s">
        <v>240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75" x14ac:dyDescent="0.25">
      <c r="B2" s="162" t="s">
        <v>241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87" t="s">
        <v>242</v>
      </c>
      <c r="B4" s="161" t="s">
        <v>243</v>
      </c>
      <c r="C4" s="161"/>
      <c r="D4" s="184" t="s">
        <v>4</v>
      </c>
      <c r="E4" s="178" t="s">
        <v>244</v>
      </c>
      <c r="F4" s="179"/>
      <c r="G4" s="180"/>
      <c r="H4" s="163" t="s">
        <v>245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246</v>
      </c>
      <c r="AS4" s="2"/>
      <c r="AT4" s="2"/>
    </row>
    <row r="5" spans="1:46" ht="15.75" customHeight="1" thickBot="1" x14ac:dyDescent="0.3">
      <c r="A5" s="188"/>
      <c r="B5" s="161" t="s">
        <v>247</v>
      </c>
      <c r="C5" s="161" t="s">
        <v>248</v>
      </c>
      <c r="D5" s="185"/>
      <c r="E5" s="181"/>
      <c r="F5" s="182"/>
      <c r="G5" s="183"/>
      <c r="H5" s="161">
        <v>1</v>
      </c>
      <c r="I5" s="161"/>
      <c r="J5" s="161"/>
      <c r="K5" s="161"/>
      <c r="L5" s="161"/>
      <c r="M5" s="161">
        <v>2</v>
      </c>
      <c r="N5" s="161"/>
      <c r="O5" s="161"/>
      <c r="P5" s="161"/>
      <c r="Q5" s="161"/>
      <c r="R5" s="161">
        <v>3</v>
      </c>
      <c r="S5" s="161"/>
      <c r="T5" s="161"/>
      <c r="U5" s="161"/>
      <c r="V5" s="161"/>
      <c r="W5" s="161">
        <v>4</v>
      </c>
      <c r="X5" s="161"/>
      <c r="Y5" s="161"/>
      <c r="Z5" s="161"/>
      <c r="AA5" s="161"/>
      <c r="AB5" s="161">
        <v>5</v>
      </c>
      <c r="AC5" s="161"/>
      <c r="AD5" s="161"/>
      <c r="AE5" s="161"/>
      <c r="AF5" s="161"/>
      <c r="AG5" s="161">
        <v>6</v>
      </c>
      <c r="AH5" s="161"/>
      <c r="AI5" s="161"/>
      <c r="AJ5" s="161"/>
      <c r="AK5" s="161"/>
      <c r="AL5" s="161">
        <v>7</v>
      </c>
      <c r="AM5" s="161"/>
      <c r="AN5" s="161"/>
      <c r="AO5" s="161"/>
      <c r="AP5" s="161"/>
      <c r="AQ5" s="167"/>
      <c r="AS5" s="2"/>
      <c r="AT5" s="2"/>
    </row>
    <row r="6" spans="1:46" ht="24" customHeight="1" thickBot="1" x14ac:dyDescent="0.3">
      <c r="A6" s="189"/>
      <c r="B6" s="161"/>
      <c r="C6" s="161"/>
      <c r="D6" s="186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68"/>
      <c r="AS6" s="2"/>
      <c r="AT6" s="2"/>
    </row>
    <row r="7" spans="1:46" ht="15" customHeight="1" thickBot="1" x14ac:dyDescent="0.3">
      <c r="A7" s="169" t="s">
        <v>254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>
        <v>1</v>
      </c>
      <c r="B8" s="137" t="s">
        <v>255</v>
      </c>
      <c r="C8" s="34" t="s">
        <v>256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257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>
        <v>2</v>
      </c>
      <c r="B9" s="137" t="s">
        <v>258</v>
      </c>
      <c r="C9" s="7" t="s">
        <v>259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257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256</v>
      </c>
      <c r="AS9" s="2"/>
      <c r="AT9" s="2"/>
    </row>
    <row r="10" spans="1:46" ht="15" customHeight="1" x14ac:dyDescent="0.2">
      <c r="A10" s="50">
        <v>3</v>
      </c>
      <c r="B10" s="114" t="s">
        <v>260</v>
      </c>
      <c r="C10" s="7" t="s">
        <v>261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262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>
        <v>4</v>
      </c>
      <c r="B11" s="114" t="s">
        <v>263</v>
      </c>
      <c r="C11" s="7" t="s">
        <v>264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262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>
        <v>5</v>
      </c>
      <c r="B12" s="114" t="s">
        <v>265</v>
      </c>
      <c r="C12" s="7" t="s">
        <v>266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257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>
        <v>6</v>
      </c>
      <c r="B13" s="137" t="s">
        <v>267</v>
      </c>
      <c r="C13" s="7" t="s">
        <v>268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257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256</v>
      </c>
    </row>
    <row r="14" spans="1:46" ht="15" customHeight="1" x14ac:dyDescent="0.2">
      <c r="A14" s="50">
        <v>7</v>
      </c>
      <c r="B14" s="114" t="s">
        <v>381</v>
      </c>
      <c r="C14" s="7" t="s">
        <v>382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257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268</v>
      </c>
    </row>
    <row r="15" spans="1:46" ht="15" customHeight="1" x14ac:dyDescent="0.2">
      <c r="A15" s="50">
        <v>8</v>
      </c>
      <c r="B15" s="115" t="s">
        <v>270</v>
      </c>
      <c r="C15" s="41" t="s">
        <v>271</v>
      </c>
      <c r="D15" s="45" t="s">
        <v>272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262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>
        <v>9</v>
      </c>
      <c r="B16" s="115" t="s">
        <v>273</v>
      </c>
      <c r="C16" s="9" t="s">
        <v>274</v>
      </c>
      <c r="D16" s="45" t="s">
        <v>272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262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271</v>
      </c>
    </row>
    <row r="17" spans="1:43" ht="15" customHeight="1" thickBot="1" x14ac:dyDescent="0.3">
      <c r="A17" s="169" t="s">
        <v>275</v>
      </c>
      <c r="B17" s="170"/>
      <c r="C17" s="171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>
        <v>10</v>
      </c>
      <c r="B18" s="116" t="s">
        <v>276</v>
      </c>
      <c r="C18" s="7" t="s">
        <v>277</v>
      </c>
      <c r="D18" s="44" t="s">
        <v>272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262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>
        <v>11</v>
      </c>
      <c r="B19" s="114" t="s">
        <v>278</v>
      </c>
      <c r="C19" s="7" t="s">
        <v>279</v>
      </c>
      <c r="D19" s="53" t="s">
        <v>280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262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>
        <v>12</v>
      </c>
      <c r="B20" s="114" t="s">
        <v>281</v>
      </c>
      <c r="C20" s="7" t="s">
        <v>282</v>
      </c>
      <c r="D20" s="53" t="s">
        <v>272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262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>
        <v>13</v>
      </c>
      <c r="B21" s="114" t="s">
        <v>283</v>
      </c>
      <c r="C21" s="12" t="s">
        <v>284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257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>
        <v>14</v>
      </c>
      <c r="B22" s="114" t="s">
        <v>285</v>
      </c>
      <c r="C22" s="7" t="s">
        <v>286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262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287</v>
      </c>
    </row>
    <row r="23" spans="1:43" ht="15" customHeight="1" thickBot="1" x14ac:dyDescent="0.25">
      <c r="A23" s="50">
        <v>15</v>
      </c>
      <c r="B23" s="114" t="s">
        <v>288</v>
      </c>
      <c r="C23" s="7" t="s">
        <v>289</v>
      </c>
      <c r="D23" s="48" t="s">
        <v>272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257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69" t="s">
        <v>290</v>
      </c>
      <c r="B24" s="170"/>
      <c r="C24" s="171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4</v>
      </c>
      <c r="S24" s="70">
        <f>SUM(S25:S44)</f>
        <v>6</v>
      </c>
      <c r="T24" s="70">
        <f>SUM(T25:T44)</f>
        <v>0</v>
      </c>
      <c r="U24" s="70">
        <f>COUNTA(U25:U44)</f>
        <v>3</v>
      </c>
      <c r="V24" s="72">
        <f>SUM(V25:V44)</f>
        <v>12</v>
      </c>
      <c r="W24" s="69">
        <f>SUM(W25:W44)</f>
        <v>8</v>
      </c>
      <c r="X24" s="70">
        <f>SUM(X25:X44)</f>
        <v>3</v>
      </c>
      <c r="Y24" s="70">
        <f>SUM(Y25:Y44)</f>
        <v>3</v>
      </c>
      <c r="Z24" s="70">
        <f>COUNTA(Z25:Z44)</f>
        <v>4</v>
      </c>
      <c r="AA24" s="72">
        <f>SUM(AA25:AA44)</f>
        <v>18</v>
      </c>
      <c r="AB24" s="69">
        <f>SUM(AB25:AB44)</f>
        <v>4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>
        <v>16</v>
      </c>
      <c r="B25" s="116" t="s">
        <v>291</v>
      </c>
      <c r="C25" s="7" t="s">
        <v>292</v>
      </c>
      <c r="D25" s="44" t="s">
        <v>280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257</v>
      </c>
      <c r="AP25" s="36">
        <v>4</v>
      </c>
      <c r="AQ25" s="37"/>
    </row>
    <row r="26" spans="1:43" ht="15" customHeight="1" x14ac:dyDescent="0.2">
      <c r="A26" s="52">
        <v>17</v>
      </c>
      <c r="B26" s="114" t="s">
        <v>293</v>
      </c>
      <c r="C26" s="7" t="s">
        <v>294</v>
      </c>
      <c r="D26" s="53" t="s">
        <v>4</v>
      </c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262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>
        <v>18</v>
      </c>
      <c r="B27" s="114" t="s">
        <v>295</v>
      </c>
      <c r="C27" s="7" t="s">
        <v>287</v>
      </c>
      <c r="D27" s="53" t="s">
        <v>272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262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>
        <v>19</v>
      </c>
      <c r="B28" s="114" t="s">
        <v>296</v>
      </c>
      <c r="C28" s="7" t="s">
        <v>297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262</v>
      </c>
      <c r="AK28" s="17">
        <v>5</v>
      </c>
      <c r="AL28" s="16"/>
      <c r="AM28" s="24"/>
      <c r="AN28" s="24"/>
      <c r="AO28" s="24"/>
      <c r="AP28" s="17"/>
      <c r="AQ28" s="8" t="s">
        <v>298</v>
      </c>
    </row>
    <row r="29" spans="1:43" ht="15" customHeight="1" x14ac:dyDescent="0.2">
      <c r="A29" s="52">
        <v>20</v>
      </c>
      <c r="B29" s="114" t="s">
        <v>299</v>
      </c>
      <c r="C29" s="7" t="s">
        <v>300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262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287</v>
      </c>
    </row>
    <row r="30" spans="1:43" ht="15" customHeight="1" x14ac:dyDescent="0.2">
      <c r="A30" s="50">
        <v>21</v>
      </c>
      <c r="B30" s="114" t="s">
        <v>301</v>
      </c>
      <c r="C30" s="7" t="s">
        <v>302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262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>
        <v>22</v>
      </c>
      <c r="B31" s="114" t="s">
        <v>303</v>
      </c>
      <c r="C31" s="7" t="s">
        <v>304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262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>
        <v>23</v>
      </c>
      <c r="B32" s="151" t="s">
        <v>305</v>
      </c>
      <c r="C32" s="196" t="s">
        <v>306</v>
      </c>
      <c r="D32" s="142" t="s">
        <v>272</v>
      </c>
      <c r="E32" s="146">
        <f t="shared" si="10"/>
        <v>2</v>
      </c>
      <c r="F32" s="147">
        <f t="shared" si="11"/>
        <v>2</v>
      </c>
      <c r="G32" s="148">
        <f t="shared" si="9"/>
        <v>4</v>
      </c>
      <c r="H32" s="146"/>
      <c r="I32" s="147"/>
      <c r="J32" s="147"/>
      <c r="K32" s="147"/>
      <c r="L32" s="148"/>
      <c r="M32" s="146"/>
      <c r="N32" s="147"/>
      <c r="O32" s="147"/>
      <c r="P32" s="147"/>
      <c r="Q32" s="148"/>
      <c r="R32" s="146"/>
      <c r="S32" s="147"/>
      <c r="T32" s="147"/>
      <c r="U32" s="147"/>
      <c r="V32" s="148"/>
      <c r="W32" s="146"/>
      <c r="X32" s="147"/>
      <c r="Y32" s="147"/>
      <c r="Z32" s="147"/>
      <c r="AA32" s="148"/>
      <c r="AB32" s="146">
        <v>2</v>
      </c>
      <c r="AC32" s="147">
        <v>2</v>
      </c>
      <c r="AD32" s="147">
        <v>0</v>
      </c>
      <c r="AE32" s="147" t="s">
        <v>257</v>
      </c>
      <c r="AF32" s="148">
        <v>4</v>
      </c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>
        <v>24</v>
      </c>
      <c r="B33" s="151" t="s">
        <v>307</v>
      </c>
      <c r="C33" s="99" t="s">
        <v>308</v>
      </c>
      <c r="D33" s="197" t="s">
        <v>272</v>
      </c>
      <c r="E33" s="146">
        <f t="shared" si="10"/>
        <v>2</v>
      </c>
      <c r="F33" s="147">
        <f t="shared" si="11"/>
        <v>2</v>
      </c>
      <c r="G33" s="148">
        <f t="shared" si="9"/>
        <v>4</v>
      </c>
      <c r="H33" s="198">
        <v>2</v>
      </c>
      <c r="I33" s="199">
        <v>2</v>
      </c>
      <c r="J33" s="199">
        <v>0</v>
      </c>
      <c r="K33" s="199" t="s">
        <v>257</v>
      </c>
      <c r="L33" s="200">
        <v>4</v>
      </c>
      <c r="M33" s="146"/>
      <c r="N33" s="147"/>
      <c r="O33" s="147"/>
      <c r="P33" s="147"/>
      <c r="Q33" s="148"/>
      <c r="R33" s="146"/>
      <c r="S33" s="147"/>
      <c r="T33" s="147"/>
      <c r="U33" s="147"/>
      <c r="V33" s="148"/>
      <c r="W33" s="146"/>
      <c r="X33" s="147"/>
      <c r="Y33" s="147"/>
      <c r="Z33" s="147"/>
      <c r="AA33" s="148"/>
      <c r="AB33" s="146"/>
      <c r="AC33" s="147"/>
      <c r="AD33" s="147"/>
      <c r="AE33" s="147"/>
      <c r="AF33" s="148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>
        <v>25</v>
      </c>
      <c r="B34" s="151" t="s">
        <v>309</v>
      </c>
      <c r="C34" s="196" t="s">
        <v>310</v>
      </c>
      <c r="D34" s="142" t="s">
        <v>272</v>
      </c>
      <c r="E34" s="146">
        <f t="shared" si="10"/>
        <v>2</v>
      </c>
      <c r="F34" s="147">
        <f t="shared" si="11"/>
        <v>2</v>
      </c>
      <c r="G34" s="148">
        <f t="shared" si="9"/>
        <v>4</v>
      </c>
      <c r="H34" s="146"/>
      <c r="I34" s="147"/>
      <c r="J34" s="147"/>
      <c r="K34" s="147"/>
      <c r="L34" s="148"/>
      <c r="M34" s="146"/>
      <c r="N34" s="147"/>
      <c r="O34" s="147"/>
      <c r="P34" s="147"/>
      <c r="Q34" s="148"/>
      <c r="R34" s="146">
        <v>2</v>
      </c>
      <c r="S34" s="147">
        <v>2</v>
      </c>
      <c r="T34" s="147">
        <v>0</v>
      </c>
      <c r="U34" s="147" t="s">
        <v>262</v>
      </c>
      <c r="V34" s="148">
        <v>4</v>
      </c>
      <c r="W34" s="146"/>
      <c r="X34" s="147"/>
      <c r="Y34" s="147"/>
      <c r="Z34" s="147"/>
      <c r="AA34" s="148"/>
      <c r="AB34" s="146"/>
      <c r="AC34" s="147"/>
      <c r="AD34" s="147"/>
      <c r="AE34" s="147"/>
      <c r="AF34" s="148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>
        <v>26</v>
      </c>
      <c r="B35" s="151" t="s">
        <v>311</v>
      </c>
      <c r="C35" s="196" t="s">
        <v>312</v>
      </c>
      <c r="D35" s="142" t="s">
        <v>4</v>
      </c>
      <c r="E35" s="146">
        <f t="shared" si="10"/>
        <v>1</v>
      </c>
      <c r="F35" s="147">
        <f t="shared" si="11"/>
        <v>2</v>
      </c>
      <c r="G35" s="148">
        <f t="shared" si="9"/>
        <v>4</v>
      </c>
      <c r="H35" s="146"/>
      <c r="I35" s="147"/>
      <c r="J35" s="147"/>
      <c r="K35" s="147"/>
      <c r="L35" s="148"/>
      <c r="M35" s="146">
        <v>1</v>
      </c>
      <c r="N35" s="147">
        <v>0</v>
      </c>
      <c r="O35" s="147">
        <v>2</v>
      </c>
      <c r="P35" s="147" t="s">
        <v>262</v>
      </c>
      <c r="Q35" s="148">
        <v>4</v>
      </c>
      <c r="R35" s="146"/>
      <c r="S35" s="147"/>
      <c r="T35" s="147"/>
      <c r="U35" s="147"/>
      <c r="V35" s="148"/>
      <c r="W35" s="146"/>
      <c r="X35" s="147"/>
      <c r="Y35" s="147"/>
      <c r="Z35" s="147"/>
      <c r="AA35" s="148"/>
      <c r="AB35" s="146"/>
      <c r="AC35" s="147"/>
      <c r="AD35" s="147"/>
      <c r="AE35" s="147"/>
      <c r="AF35" s="148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>
        <v>27</v>
      </c>
      <c r="B36" s="151" t="s">
        <v>313</v>
      </c>
      <c r="C36" s="196" t="s">
        <v>314</v>
      </c>
      <c r="D36" s="142"/>
      <c r="E36" s="146">
        <f t="shared" si="10"/>
        <v>1</v>
      </c>
      <c r="F36" s="147">
        <f t="shared" si="11"/>
        <v>3</v>
      </c>
      <c r="G36" s="148">
        <f t="shared" si="9"/>
        <v>5</v>
      </c>
      <c r="H36" s="146"/>
      <c r="I36" s="147"/>
      <c r="J36" s="147"/>
      <c r="K36" s="147"/>
      <c r="L36" s="148"/>
      <c r="M36" s="146"/>
      <c r="N36" s="147"/>
      <c r="O36" s="147"/>
      <c r="P36" s="147"/>
      <c r="Q36" s="148"/>
      <c r="R36" s="146"/>
      <c r="S36" s="147"/>
      <c r="T36" s="147"/>
      <c r="U36" s="147"/>
      <c r="V36" s="148"/>
      <c r="W36" s="146"/>
      <c r="X36" s="147"/>
      <c r="Y36" s="147"/>
      <c r="Z36" s="147"/>
      <c r="AA36" s="148"/>
      <c r="AB36" s="146">
        <v>1</v>
      </c>
      <c r="AC36" s="147">
        <v>3</v>
      </c>
      <c r="AD36" s="147">
        <v>0</v>
      </c>
      <c r="AE36" s="147" t="s">
        <v>257</v>
      </c>
      <c r="AF36" s="148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>
        <v>28</v>
      </c>
      <c r="B37" s="151" t="s">
        <v>315</v>
      </c>
      <c r="C37" s="196" t="s">
        <v>316</v>
      </c>
      <c r="D37" s="142" t="s">
        <v>4</v>
      </c>
      <c r="E37" s="146">
        <f t="shared" si="10"/>
        <v>1</v>
      </c>
      <c r="F37" s="147">
        <f t="shared" si="11"/>
        <v>2</v>
      </c>
      <c r="G37" s="148">
        <f t="shared" si="9"/>
        <v>4</v>
      </c>
      <c r="H37" s="146"/>
      <c r="I37" s="147"/>
      <c r="J37" s="147"/>
      <c r="K37" s="147"/>
      <c r="L37" s="148"/>
      <c r="M37" s="146"/>
      <c r="N37" s="147"/>
      <c r="O37" s="147"/>
      <c r="P37" s="147"/>
      <c r="Q37" s="148"/>
      <c r="R37" s="146">
        <v>1</v>
      </c>
      <c r="S37" s="147">
        <v>2</v>
      </c>
      <c r="T37" s="147">
        <v>0</v>
      </c>
      <c r="U37" s="147" t="s">
        <v>257</v>
      </c>
      <c r="V37" s="148">
        <v>4</v>
      </c>
      <c r="W37" s="146"/>
      <c r="X37" s="147"/>
      <c r="Y37" s="147"/>
      <c r="Z37" s="147"/>
      <c r="AA37" s="148"/>
      <c r="AB37" s="146"/>
      <c r="AC37" s="147"/>
      <c r="AD37" s="147"/>
      <c r="AE37" s="147"/>
      <c r="AF37" s="148"/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>
        <v>29</v>
      </c>
      <c r="B38" s="151" t="s">
        <v>317</v>
      </c>
      <c r="C38" s="141" t="s">
        <v>318</v>
      </c>
      <c r="D38" s="142" t="s">
        <v>4</v>
      </c>
      <c r="E38" s="146">
        <f t="shared" si="10"/>
        <v>2</v>
      </c>
      <c r="F38" s="147">
        <f t="shared" si="11"/>
        <v>1</v>
      </c>
      <c r="G38" s="148">
        <f t="shared" si="9"/>
        <v>4</v>
      </c>
      <c r="H38" s="146"/>
      <c r="I38" s="147"/>
      <c r="J38" s="147"/>
      <c r="K38" s="147"/>
      <c r="L38" s="148"/>
      <c r="M38" s="146"/>
      <c r="N38" s="147"/>
      <c r="O38" s="147"/>
      <c r="P38" s="147"/>
      <c r="Q38" s="148"/>
      <c r="R38" s="146"/>
      <c r="S38" s="147"/>
      <c r="T38" s="147"/>
      <c r="U38" s="147"/>
      <c r="V38" s="148"/>
      <c r="W38" s="146">
        <v>2</v>
      </c>
      <c r="X38" s="147">
        <v>1</v>
      </c>
      <c r="Y38" s="147">
        <v>0</v>
      </c>
      <c r="Z38" s="147" t="s">
        <v>257</v>
      </c>
      <c r="AA38" s="148">
        <v>4</v>
      </c>
      <c r="AB38" s="146"/>
      <c r="AC38" s="147"/>
      <c r="AD38" s="147"/>
      <c r="AE38" s="147"/>
      <c r="AF38" s="148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304</v>
      </c>
    </row>
    <row r="39" spans="1:43" ht="15" customHeight="1" x14ac:dyDescent="0.2">
      <c r="A39" s="50">
        <v>30</v>
      </c>
      <c r="B39" s="151" t="s">
        <v>319</v>
      </c>
      <c r="C39" s="196" t="s">
        <v>320</v>
      </c>
      <c r="D39" s="142" t="s">
        <v>4</v>
      </c>
      <c r="E39" s="146">
        <f t="shared" si="10"/>
        <v>2</v>
      </c>
      <c r="F39" s="147">
        <f t="shared" si="11"/>
        <v>1</v>
      </c>
      <c r="G39" s="148">
        <f t="shared" si="9"/>
        <v>4</v>
      </c>
      <c r="H39" s="146"/>
      <c r="I39" s="147"/>
      <c r="J39" s="147"/>
      <c r="K39" s="147"/>
      <c r="L39" s="148"/>
      <c r="M39" s="146"/>
      <c r="N39" s="147"/>
      <c r="O39" s="147"/>
      <c r="P39" s="147"/>
      <c r="Q39" s="148"/>
      <c r="R39" s="146"/>
      <c r="S39" s="147"/>
      <c r="T39" s="147"/>
      <c r="U39" s="147"/>
      <c r="V39" s="148"/>
      <c r="W39" s="146">
        <v>2</v>
      </c>
      <c r="X39" s="147">
        <v>0</v>
      </c>
      <c r="Y39" s="147">
        <v>1</v>
      </c>
      <c r="Z39" s="147" t="s">
        <v>262</v>
      </c>
      <c r="AA39" s="148">
        <v>4</v>
      </c>
      <c r="AB39" s="146"/>
      <c r="AC39" s="147"/>
      <c r="AD39" s="147"/>
      <c r="AE39" s="147"/>
      <c r="AF39" s="148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>
        <v>31</v>
      </c>
      <c r="B40" s="151" t="s">
        <v>321</v>
      </c>
      <c r="C40" s="196" t="s">
        <v>322</v>
      </c>
      <c r="D40" s="142"/>
      <c r="E40" s="146">
        <f t="shared" si="10"/>
        <v>2</v>
      </c>
      <c r="F40" s="147">
        <f t="shared" si="11"/>
        <v>2</v>
      </c>
      <c r="G40" s="148">
        <f t="shared" si="9"/>
        <v>5</v>
      </c>
      <c r="H40" s="146"/>
      <c r="I40" s="147"/>
      <c r="J40" s="147"/>
      <c r="K40" s="147"/>
      <c r="L40" s="148"/>
      <c r="M40" s="146"/>
      <c r="N40" s="147"/>
      <c r="O40" s="147"/>
      <c r="P40" s="147"/>
      <c r="Q40" s="148"/>
      <c r="R40" s="146"/>
      <c r="S40" s="147"/>
      <c r="T40" s="147"/>
      <c r="U40" s="147"/>
      <c r="V40" s="148"/>
      <c r="W40" s="146">
        <v>2</v>
      </c>
      <c r="X40" s="147">
        <v>0</v>
      </c>
      <c r="Y40" s="147">
        <v>2</v>
      </c>
      <c r="Z40" s="147" t="s">
        <v>262</v>
      </c>
      <c r="AA40" s="148">
        <v>5</v>
      </c>
      <c r="AB40" s="146"/>
      <c r="AC40" s="147"/>
      <c r="AD40" s="147"/>
      <c r="AE40" s="147"/>
      <c r="AF40" s="148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>
        <v>32</v>
      </c>
      <c r="B41" s="151" t="s">
        <v>323</v>
      </c>
      <c r="C41" s="196" t="s">
        <v>324</v>
      </c>
      <c r="D41" s="142" t="s">
        <v>4</v>
      </c>
      <c r="E41" s="146">
        <f t="shared" si="10"/>
        <v>1</v>
      </c>
      <c r="F41" s="147">
        <f t="shared" si="11"/>
        <v>2</v>
      </c>
      <c r="G41" s="148">
        <f t="shared" si="9"/>
        <v>4</v>
      </c>
      <c r="H41" s="146"/>
      <c r="I41" s="147"/>
      <c r="J41" s="147"/>
      <c r="K41" s="147"/>
      <c r="L41" s="148"/>
      <c r="M41" s="146"/>
      <c r="N41" s="147"/>
      <c r="O41" s="147"/>
      <c r="P41" s="147"/>
      <c r="Q41" s="148"/>
      <c r="R41" s="146"/>
      <c r="S41" s="147"/>
      <c r="T41" s="147"/>
      <c r="U41" s="147"/>
      <c r="V41" s="148"/>
      <c r="W41" s="146"/>
      <c r="X41" s="147"/>
      <c r="Y41" s="147"/>
      <c r="Z41" s="147"/>
      <c r="AA41" s="148"/>
      <c r="AB41" s="146"/>
      <c r="AC41" s="147"/>
      <c r="AD41" s="147"/>
      <c r="AE41" s="147"/>
      <c r="AF41" s="148"/>
      <c r="AG41" s="16">
        <v>1</v>
      </c>
      <c r="AH41" s="24">
        <v>2</v>
      </c>
      <c r="AI41" s="24">
        <v>0</v>
      </c>
      <c r="AJ41" s="24" t="s">
        <v>262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>
        <v>33</v>
      </c>
      <c r="B42" s="114" t="s">
        <v>325</v>
      </c>
      <c r="C42" s="98" t="s">
        <v>326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257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>
        <v>34</v>
      </c>
      <c r="B43" s="114" t="s">
        <v>327</v>
      </c>
      <c r="C43" s="7" t="s">
        <v>328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262</v>
      </c>
      <c r="AK43" s="17">
        <v>4</v>
      </c>
      <c r="AL43" s="16"/>
      <c r="AM43" s="24"/>
      <c r="AN43" s="24"/>
      <c r="AO43" s="24"/>
      <c r="AP43" s="17"/>
      <c r="AQ43" s="8" t="s">
        <v>269</v>
      </c>
    </row>
    <row r="44" spans="1:43" ht="15" customHeight="1" thickBot="1" x14ac:dyDescent="0.25">
      <c r="A44" s="50">
        <v>35</v>
      </c>
      <c r="B44" s="114" t="s">
        <v>329</v>
      </c>
      <c r="C44" s="7" t="s">
        <v>330</v>
      </c>
      <c r="D44" s="44" t="s">
        <v>272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262</v>
      </c>
      <c r="AP44" s="17">
        <v>4</v>
      </c>
      <c r="AQ44" s="8"/>
    </row>
    <row r="45" spans="1:43" ht="15" customHeight="1" thickBot="1" x14ac:dyDescent="0.3">
      <c r="A45" s="169" t="s">
        <v>331</v>
      </c>
      <c r="B45" s="170"/>
      <c r="C45" s="171"/>
      <c r="D45" s="68"/>
      <c r="E45" s="69">
        <f t="shared" ref="E45:AP45" si="14">E54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3">
      <c r="A46" s="58"/>
      <c r="B46" s="176" t="s">
        <v>383</v>
      </c>
      <c r="C46" s="177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50" customFormat="1" ht="15" customHeight="1" x14ac:dyDescent="0.2">
      <c r="A47" s="139">
        <v>36</v>
      </c>
      <c r="B47" s="140" t="s">
        <v>385</v>
      </c>
      <c r="C47" s="141" t="s">
        <v>384</v>
      </c>
      <c r="D47" s="142" t="s">
        <v>272</v>
      </c>
      <c r="E47" s="143">
        <f>H47+M47+R47+W47+AB47+AG47+AL47</f>
        <v>2</v>
      </c>
      <c r="F47" s="144">
        <f>I47+J47+N47+O47+S47+T47+X47+Y47+AC47+AD47+AH47+AI47+AM47+AN47</f>
        <v>2</v>
      </c>
      <c r="G47" s="145">
        <f t="shared" ref="G47:G53" si="16">L47+Q47+V47+AA47+AF47+AK47+AP47</f>
        <v>4</v>
      </c>
      <c r="H47" s="146"/>
      <c r="I47" s="147"/>
      <c r="J47" s="147"/>
      <c r="K47" s="147"/>
      <c r="L47" s="148"/>
      <c r="M47" s="146"/>
      <c r="N47" s="147"/>
      <c r="O47" s="147"/>
      <c r="P47" s="147"/>
      <c r="Q47" s="148"/>
      <c r="R47" s="146"/>
      <c r="S47" s="147"/>
      <c r="T47" s="147"/>
      <c r="U47" s="147"/>
      <c r="V47" s="148"/>
      <c r="W47" s="146"/>
      <c r="X47" s="147"/>
      <c r="Y47" s="147"/>
      <c r="Z47" s="147"/>
      <c r="AA47" s="148"/>
      <c r="AB47" s="146"/>
      <c r="AC47" s="147"/>
      <c r="AD47" s="147"/>
      <c r="AE47" s="147"/>
      <c r="AF47" s="148"/>
      <c r="AG47" s="146">
        <v>2</v>
      </c>
      <c r="AH47" s="147">
        <v>2</v>
      </c>
      <c r="AI47" s="147">
        <v>0</v>
      </c>
      <c r="AJ47" s="147" t="s">
        <v>257</v>
      </c>
      <c r="AK47" s="148">
        <v>4</v>
      </c>
      <c r="AL47" s="146"/>
      <c r="AM47" s="147"/>
      <c r="AN47" s="147"/>
      <c r="AO47" s="147"/>
      <c r="AP47" s="148"/>
      <c r="AQ47" s="149"/>
    </row>
    <row r="48" spans="1:43" s="150" customFormat="1" ht="15" customHeight="1" x14ac:dyDescent="0.2">
      <c r="A48" s="139">
        <v>37</v>
      </c>
      <c r="B48" s="151" t="s">
        <v>387</v>
      </c>
      <c r="C48" s="141" t="s">
        <v>386</v>
      </c>
      <c r="D48" s="142" t="s">
        <v>272</v>
      </c>
      <c r="E48" s="146">
        <f t="shared" ref="E48:E53" si="17">H48+M48+R48+W48+AB48+AG48+AL48</f>
        <v>2</v>
      </c>
      <c r="F48" s="147">
        <f t="shared" ref="F48:F53" si="18">I48+J48+N48+O48+S48+T48+X48+Y48+AC48+AD48+AH48+AI48+AM48+AN48</f>
        <v>3</v>
      </c>
      <c r="G48" s="148">
        <f t="shared" si="16"/>
        <v>5</v>
      </c>
      <c r="H48" s="146"/>
      <c r="I48" s="147"/>
      <c r="J48" s="147"/>
      <c r="K48" s="147"/>
      <c r="L48" s="148"/>
      <c r="M48" s="146"/>
      <c r="N48" s="147"/>
      <c r="O48" s="147"/>
      <c r="P48" s="147"/>
      <c r="Q48" s="148"/>
      <c r="R48" s="146"/>
      <c r="S48" s="147"/>
      <c r="T48" s="147"/>
      <c r="U48" s="147"/>
      <c r="V48" s="148"/>
      <c r="W48" s="146"/>
      <c r="X48" s="147"/>
      <c r="Y48" s="147"/>
      <c r="Z48" s="147"/>
      <c r="AA48" s="148"/>
      <c r="AB48" s="146"/>
      <c r="AC48" s="147"/>
      <c r="AD48" s="147"/>
      <c r="AE48" s="147"/>
      <c r="AF48" s="148"/>
      <c r="AG48" s="146">
        <v>2</v>
      </c>
      <c r="AH48" s="147">
        <v>3</v>
      </c>
      <c r="AI48" s="147">
        <v>0</v>
      </c>
      <c r="AJ48" s="147" t="s">
        <v>262</v>
      </c>
      <c r="AK48" s="148">
        <v>5</v>
      </c>
      <c r="AL48" s="146"/>
      <c r="AM48" s="147"/>
      <c r="AN48" s="147"/>
      <c r="AO48" s="147"/>
      <c r="AP48" s="148"/>
      <c r="AQ48" s="149"/>
    </row>
    <row r="49" spans="1:43" s="150" customFormat="1" ht="15" customHeight="1" x14ac:dyDescent="0.2">
      <c r="A49" s="139">
        <v>38</v>
      </c>
      <c r="B49" s="151" t="s">
        <v>389</v>
      </c>
      <c r="C49" s="141" t="s">
        <v>388</v>
      </c>
      <c r="D49" s="142" t="s">
        <v>272</v>
      </c>
      <c r="E49" s="146">
        <f t="shared" si="17"/>
        <v>1</v>
      </c>
      <c r="F49" s="147">
        <f t="shared" si="18"/>
        <v>2</v>
      </c>
      <c r="G49" s="148">
        <f t="shared" si="16"/>
        <v>4</v>
      </c>
      <c r="H49" s="146"/>
      <c r="I49" s="147"/>
      <c r="J49" s="147"/>
      <c r="K49" s="147"/>
      <c r="L49" s="148"/>
      <c r="M49" s="146"/>
      <c r="N49" s="147"/>
      <c r="O49" s="147"/>
      <c r="P49" s="147"/>
      <c r="Q49" s="148"/>
      <c r="R49" s="146"/>
      <c r="S49" s="147"/>
      <c r="T49" s="147"/>
      <c r="U49" s="147"/>
      <c r="V49" s="148"/>
      <c r="W49" s="146"/>
      <c r="X49" s="147"/>
      <c r="Y49" s="147"/>
      <c r="Z49" s="147"/>
      <c r="AA49" s="148"/>
      <c r="AB49" s="146"/>
      <c r="AC49" s="147"/>
      <c r="AD49" s="147"/>
      <c r="AE49" s="147"/>
      <c r="AF49" s="148"/>
      <c r="AG49" s="146">
        <v>1</v>
      </c>
      <c r="AH49" s="147">
        <v>2</v>
      </c>
      <c r="AI49" s="147">
        <v>0</v>
      </c>
      <c r="AJ49" s="147" t="s">
        <v>257</v>
      </c>
      <c r="AK49" s="148">
        <v>4</v>
      </c>
      <c r="AL49" s="146"/>
      <c r="AM49" s="147"/>
      <c r="AN49" s="147"/>
      <c r="AO49" s="147"/>
      <c r="AP49" s="148"/>
      <c r="AQ49" s="149"/>
    </row>
    <row r="50" spans="1:43" s="150" customFormat="1" ht="15" customHeight="1" x14ac:dyDescent="0.2">
      <c r="A50" s="139">
        <v>39</v>
      </c>
      <c r="B50" s="151" t="s">
        <v>391</v>
      </c>
      <c r="C50" s="141" t="s">
        <v>390</v>
      </c>
      <c r="D50" s="142" t="s">
        <v>272</v>
      </c>
      <c r="E50" s="146">
        <f t="shared" si="17"/>
        <v>1</v>
      </c>
      <c r="F50" s="147">
        <f t="shared" si="18"/>
        <v>2</v>
      </c>
      <c r="G50" s="148">
        <f t="shared" si="16"/>
        <v>4</v>
      </c>
      <c r="H50" s="152"/>
      <c r="I50" s="153"/>
      <c r="J50" s="153"/>
      <c r="K50" s="153"/>
      <c r="L50" s="154"/>
      <c r="M50" s="152"/>
      <c r="N50" s="153"/>
      <c r="O50" s="153"/>
      <c r="P50" s="153"/>
      <c r="Q50" s="154"/>
      <c r="R50" s="152"/>
      <c r="S50" s="153"/>
      <c r="T50" s="153"/>
      <c r="U50" s="153"/>
      <c r="V50" s="154"/>
      <c r="W50" s="152"/>
      <c r="X50" s="153"/>
      <c r="Y50" s="153"/>
      <c r="Z50" s="153"/>
      <c r="AA50" s="154"/>
      <c r="AB50" s="152"/>
      <c r="AC50" s="153"/>
      <c r="AD50" s="153"/>
      <c r="AE50" s="153"/>
      <c r="AF50" s="154"/>
      <c r="AG50" s="152"/>
      <c r="AH50" s="153"/>
      <c r="AI50" s="153"/>
      <c r="AJ50" s="153"/>
      <c r="AK50" s="154"/>
      <c r="AL50" s="152">
        <v>1</v>
      </c>
      <c r="AM50" s="153">
        <v>2</v>
      </c>
      <c r="AN50" s="153">
        <v>0</v>
      </c>
      <c r="AO50" s="153" t="s">
        <v>262</v>
      </c>
      <c r="AP50" s="154">
        <v>4</v>
      </c>
      <c r="AQ50" s="155"/>
    </row>
    <row r="51" spans="1:43" s="150" customFormat="1" ht="15" customHeight="1" x14ac:dyDescent="0.2">
      <c r="A51" s="139">
        <v>40</v>
      </c>
      <c r="B51" s="151" t="s">
        <v>393</v>
      </c>
      <c r="C51" s="141" t="s">
        <v>392</v>
      </c>
      <c r="D51" s="156"/>
      <c r="E51" s="146">
        <f t="shared" si="17"/>
        <v>0</v>
      </c>
      <c r="F51" s="147">
        <f t="shared" si="18"/>
        <v>2</v>
      </c>
      <c r="G51" s="148">
        <f t="shared" si="16"/>
        <v>4</v>
      </c>
      <c r="H51" s="152"/>
      <c r="I51" s="153"/>
      <c r="J51" s="153"/>
      <c r="K51" s="153"/>
      <c r="L51" s="154"/>
      <c r="M51" s="152"/>
      <c r="N51" s="153"/>
      <c r="O51" s="153"/>
      <c r="P51" s="153"/>
      <c r="Q51" s="154"/>
      <c r="R51" s="152"/>
      <c r="S51" s="153"/>
      <c r="T51" s="153"/>
      <c r="U51" s="153"/>
      <c r="V51" s="154"/>
      <c r="W51" s="152"/>
      <c r="X51" s="153"/>
      <c r="Y51" s="153"/>
      <c r="Z51" s="153"/>
      <c r="AA51" s="154"/>
      <c r="AB51" s="152"/>
      <c r="AC51" s="153"/>
      <c r="AD51" s="153"/>
      <c r="AE51" s="153"/>
      <c r="AF51" s="154"/>
      <c r="AG51" s="146"/>
      <c r="AH51" s="147"/>
      <c r="AI51" s="147"/>
      <c r="AJ51" s="147"/>
      <c r="AK51" s="148"/>
      <c r="AL51" s="152">
        <v>0</v>
      </c>
      <c r="AM51" s="153">
        <v>0</v>
      </c>
      <c r="AN51" s="153">
        <v>2</v>
      </c>
      <c r="AO51" s="153" t="s">
        <v>262</v>
      </c>
      <c r="AP51" s="154">
        <v>4</v>
      </c>
      <c r="AQ51" s="155"/>
    </row>
    <row r="52" spans="1:43" ht="15" customHeight="1" x14ac:dyDescent="0.2">
      <c r="A52" s="50">
        <v>41</v>
      </c>
      <c r="B52" s="114" t="s">
        <v>334</v>
      </c>
      <c r="C52" s="11" t="s">
        <v>335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262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>
        <v>42</v>
      </c>
      <c r="B53" s="114" t="s">
        <v>336</v>
      </c>
      <c r="C53" s="11" t="s">
        <v>337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262</v>
      </c>
      <c r="AP53" s="17">
        <v>15</v>
      </c>
      <c r="AQ53" s="37" t="s">
        <v>335</v>
      </c>
    </row>
    <row r="54" spans="1:43" ht="15" customHeight="1" thickBot="1" x14ac:dyDescent="0.3">
      <c r="A54" s="58"/>
      <c r="B54" s="176" t="s">
        <v>338</v>
      </c>
      <c r="C54" s="177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2</v>
      </c>
      <c r="AI54" s="61">
        <f t="shared" si="19"/>
        <v>6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2</v>
      </c>
      <c r="AN54" s="61">
        <f t="shared" si="19"/>
        <v>4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2">
      <c r="A55" s="50">
        <v>43</v>
      </c>
      <c r="B55" s="116" t="s">
        <v>339</v>
      </c>
      <c r="C55" s="11" t="s">
        <v>340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262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>
        <v>44</v>
      </c>
      <c r="B56" s="114" t="s">
        <v>341</v>
      </c>
      <c r="C56" s="11" t="s">
        <v>342</v>
      </c>
      <c r="D56" s="46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262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>
        <v>45</v>
      </c>
      <c r="B57" s="114" t="s">
        <v>343</v>
      </c>
      <c r="C57" s="11" t="s">
        <v>344</v>
      </c>
      <c r="D57" s="46"/>
      <c r="E57" s="16">
        <f t="shared" si="21"/>
        <v>1</v>
      </c>
      <c r="F57" s="24">
        <f t="shared" si="22"/>
        <v>2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34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>
        <v>46</v>
      </c>
      <c r="B58" s="114" t="s">
        <v>345</v>
      </c>
      <c r="C58" s="7" t="s">
        <v>346</v>
      </c>
      <c r="D58" s="46"/>
      <c r="E58" s="16">
        <f t="shared" si="21"/>
        <v>1</v>
      </c>
      <c r="F58" s="24">
        <f t="shared" si="22"/>
        <v>2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262</v>
      </c>
      <c r="AP58" s="36">
        <v>4</v>
      </c>
      <c r="AQ58" s="37"/>
    </row>
    <row r="59" spans="1:43" ht="15" customHeight="1" x14ac:dyDescent="0.2">
      <c r="A59" s="50">
        <v>47</v>
      </c>
      <c r="B59" s="114" t="s">
        <v>332</v>
      </c>
      <c r="C59" s="11" t="s">
        <v>333</v>
      </c>
      <c r="D59" s="46"/>
      <c r="E59" s="16">
        <f t="shared" si="21"/>
        <v>1</v>
      </c>
      <c r="F59" s="24">
        <f t="shared" si="22"/>
        <v>2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262</v>
      </c>
      <c r="AP59" s="36">
        <v>5</v>
      </c>
      <c r="AQ59" s="37"/>
    </row>
    <row r="60" spans="1:43" ht="15" customHeight="1" x14ac:dyDescent="0.2">
      <c r="A60" s="50">
        <v>48</v>
      </c>
      <c r="B60" s="114" t="s">
        <v>334</v>
      </c>
      <c r="C60" s="11" t="s">
        <v>335</v>
      </c>
      <c r="D60" s="46"/>
      <c r="E60" s="16">
        <f t="shared" si="21"/>
        <v>0</v>
      </c>
      <c r="F60" s="24">
        <f t="shared" si="22"/>
        <v>2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262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thickBot="1" x14ac:dyDescent="0.25">
      <c r="A61" s="50">
        <v>49</v>
      </c>
      <c r="B61" s="114" t="s">
        <v>336</v>
      </c>
      <c r="C61" s="11" t="s">
        <v>337</v>
      </c>
      <c r="D61" s="46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262</v>
      </c>
      <c r="AP61" s="36">
        <v>15</v>
      </c>
      <c r="AQ61" s="37" t="s">
        <v>335</v>
      </c>
    </row>
    <row r="62" spans="1:43" ht="15" customHeight="1" thickBot="1" x14ac:dyDescent="0.3">
      <c r="A62" s="169" t="s">
        <v>347</v>
      </c>
      <c r="B62" s="170"/>
      <c r="C62" s="171"/>
      <c r="D62" s="68"/>
      <c r="E62" s="122">
        <f t="shared" ref="E62:J62" si="23">SUM(E63:E66)</f>
        <v>0</v>
      </c>
      <c r="F62" s="123">
        <f>SUM(F63:F68)</f>
        <v>12</v>
      </c>
      <c r="G62" s="124">
        <f>SUM(G63:G68)</f>
        <v>18</v>
      </c>
      <c r="H62" s="69">
        <f t="shared" si="23"/>
        <v>0</v>
      </c>
      <c r="I62" s="70">
        <f t="shared" si="23"/>
        <v>0</v>
      </c>
      <c r="J62" s="70">
        <f t="shared" si="23"/>
        <v>0</v>
      </c>
      <c r="K62" s="70">
        <f>COUNTA(K63:K66)</f>
        <v>0</v>
      </c>
      <c r="L62" s="72">
        <f>SUM(L63:L66)</f>
        <v>0</v>
      </c>
      <c r="M62" s="69">
        <f>SUM(M63:M66)</f>
        <v>0</v>
      </c>
      <c r="N62" s="70">
        <f>SUM(N63:N66)</f>
        <v>0</v>
      </c>
      <c r="O62" s="70">
        <f>SUM(O63:O66)</f>
        <v>0</v>
      </c>
      <c r="P62" s="70">
        <f>COUNTA(P63:P66)</f>
        <v>0</v>
      </c>
      <c r="Q62" s="72">
        <f>SUM(Q63:Q66)</f>
        <v>0</v>
      </c>
      <c r="R62" s="69">
        <f>SUM(R63:R66)</f>
        <v>0</v>
      </c>
      <c r="S62" s="70">
        <f>SUM(S63:S66)</f>
        <v>0</v>
      </c>
      <c r="T62" s="70">
        <f>SUM(T63:T66)</f>
        <v>0</v>
      </c>
      <c r="U62" s="70">
        <f>COUNTA(U63:U66)</f>
        <v>0</v>
      </c>
      <c r="V62" s="72">
        <f>SUM(V63:V66)</f>
        <v>0</v>
      </c>
      <c r="W62" s="69">
        <f>SUM(W63:W66)</f>
        <v>0</v>
      </c>
      <c r="X62" s="70">
        <f>SUM(X63:X66)</f>
        <v>0</v>
      </c>
      <c r="Y62" s="70">
        <f>SUM(Y63:Y66)</f>
        <v>0</v>
      </c>
      <c r="Z62" s="70">
        <f>COUNTA(Z63:Z66)</f>
        <v>0</v>
      </c>
      <c r="AA62" s="72">
        <f>SUM(AA63:AA66)</f>
        <v>0</v>
      </c>
      <c r="AB62" s="69">
        <f>SUM(AB63:AB66)</f>
        <v>0</v>
      </c>
      <c r="AC62" s="70">
        <f>SUM(AC63:AC68)</f>
        <v>12</v>
      </c>
      <c r="AD62" s="70">
        <f>SUM(AD63:AD66)</f>
        <v>0</v>
      </c>
      <c r="AE62" s="70">
        <f>COUNTA(AE63:AE68)</f>
        <v>6</v>
      </c>
      <c r="AF62" s="72">
        <f>SUM(AF63:AF68)</f>
        <v>18</v>
      </c>
      <c r="AG62" s="69">
        <f>SUM(AG63:AG66)</f>
        <v>0</v>
      </c>
      <c r="AH62" s="70">
        <f>SUM(AH63:AH66)</f>
        <v>0</v>
      </c>
      <c r="AI62" s="70">
        <f>SUM(AI63:AI66)</f>
        <v>0</v>
      </c>
      <c r="AJ62" s="70">
        <f>COUNTA(AJ63:AJ66)</f>
        <v>0</v>
      </c>
      <c r="AK62" s="72">
        <f>SUM(AK63:AK66)</f>
        <v>0</v>
      </c>
      <c r="AL62" s="69">
        <f>SUM(AL63:AL66)</f>
        <v>0</v>
      </c>
      <c r="AM62" s="70">
        <f>SUM(AM63:AM66)</f>
        <v>0</v>
      </c>
      <c r="AN62" s="70">
        <f>SUM(AN63:AN66)</f>
        <v>0</v>
      </c>
      <c r="AO62" s="70">
        <f>COUNTA(AO63:AO66)</f>
        <v>0</v>
      </c>
      <c r="AP62" s="72">
        <f>SUM(AP63:AP66)</f>
        <v>0</v>
      </c>
      <c r="AQ62" s="94"/>
    </row>
    <row r="63" spans="1:43" ht="15" customHeight="1" x14ac:dyDescent="0.2">
      <c r="A63" s="50">
        <v>50</v>
      </c>
      <c r="B63" s="114" t="s">
        <v>348</v>
      </c>
      <c r="C63" s="5" t="s">
        <v>349</v>
      </c>
      <c r="D63" s="43"/>
      <c r="E63" s="14">
        <f t="shared" ref="E63:E68" si="24">H63+M63+R63+W63+AB63+AG63+AL63</f>
        <v>0</v>
      </c>
      <c r="F63" s="23">
        <f t="shared" ref="F63:F68" si="25">I63+J63+N63+O63+S63+T63+X63+Y63+AC63+AD63+AH63+AI63+AM63+AN63</f>
        <v>2</v>
      </c>
      <c r="G63" s="15">
        <f t="shared" ref="G63:G68" si="26">L63+Q63+V63+AA63+AF63+AK63+AP63</f>
        <v>3</v>
      </c>
      <c r="H63" s="118"/>
      <c r="I63" s="23"/>
      <c r="J63" s="23"/>
      <c r="K63" s="23"/>
      <c r="L63" s="15"/>
      <c r="M63" s="14"/>
      <c r="N63" s="23"/>
      <c r="O63" s="23"/>
      <c r="P63" s="23"/>
      <c r="Q63" s="15"/>
      <c r="R63" s="14"/>
      <c r="S63" s="23"/>
      <c r="T63" s="23"/>
      <c r="U63" s="23"/>
      <c r="V63" s="15"/>
      <c r="W63" s="14"/>
      <c r="X63" s="23"/>
      <c r="Y63" s="23"/>
      <c r="Z63" s="23"/>
      <c r="AA63" s="117"/>
      <c r="AB63" s="14">
        <v>0</v>
      </c>
      <c r="AC63" s="23">
        <v>2</v>
      </c>
      <c r="AD63" s="23"/>
      <c r="AE63" s="23" t="s">
        <v>262</v>
      </c>
      <c r="AF63" s="15">
        <v>3</v>
      </c>
      <c r="AG63" s="14"/>
      <c r="AH63" s="23"/>
      <c r="AI63" s="23"/>
      <c r="AJ63" s="23"/>
      <c r="AK63" s="15"/>
      <c r="AL63" s="120"/>
      <c r="AM63" s="24"/>
      <c r="AN63" s="24"/>
      <c r="AO63" s="24"/>
      <c r="AP63" s="24"/>
      <c r="AQ63" s="6"/>
    </row>
    <row r="64" spans="1:43" ht="15" customHeight="1" x14ac:dyDescent="0.2">
      <c r="A64" s="50">
        <v>51</v>
      </c>
      <c r="B64" s="114" t="s">
        <v>348</v>
      </c>
      <c r="C64" s="7" t="s">
        <v>350</v>
      </c>
      <c r="D64" s="44"/>
      <c r="E64" s="16">
        <f t="shared" si="24"/>
        <v>0</v>
      </c>
      <c r="F64" s="24">
        <f t="shared" si="25"/>
        <v>2</v>
      </c>
      <c r="G64" s="17">
        <f t="shared" si="26"/>
        <v>3</v>
      </c>
      <c r="H64" s="120"/>
      <c r="I64" s="24"/>
      <c r="J64" s="24"/>
      <c r="K64" s="24"/>
      <c r="L64" s="17"/>
      <c r="M64" s="16"/>
      <c r="N64" s="24"/>
      <c r="O64" s="24"/>
      <c r="P64" s="24"/>
      <c r="Q64" s="17"/>
      <c r="R64" s="16"/>
      <c r="S64" s="24"/>
      <c r="T64" s="24"/>
      <c r="U64" s="24"/>
      <c r="V64" s="17"/>
      <c r="W64" s="16"/>
      <c r="X64" s="24"/>
      <c r="Y64" s="24"/>
      <c r="Z64" s="24"/>
      <c r="AA64" s="119"/>
      <c r="AB64" s="16">
        <v>0</v>
      </c>
      <c r="AC64" s="24">
        <v>2</v>
      </c>
      <c r="AD64" s="24"/>
      <c r="AE64" s="24" t="s">
        <v>262</v>
      </c>
      <c r="AF64" s="17">
        <v>3</v>
      </c>
      <c r="AG64" s="16"/>
      <c r="AH64" s="24"/>
      <c r="AI64" s="24"/>
      <c r="AJ64" s="24"/>
      <c r="AK64" s="17"/>
      <c r="AL64" s="120"/>
      <c r="AM64" s="24"/>
      <c r="AN64" s="24"/>
      <c r="AO64" s="24"/>
      <c r="AP64" s="24"/>
      <c r="AQ64" s="8"/>
    </row>
    <row r="65" spans="1:43" ht="15" customHeight="1" x14ac:dyDescent="0.2">
      <c r="A65" s="50">
        <v>52</v>
      </c>
      <c r="B65" s="114" t="s">
        <v>348</v>
      </c>
      <c r="C65" s="7" t="s">
        <v>351</v>
      </c>
      <c r="D65" s="44"/>
      <c r="E65" s="16">
        <f t="shared" si="24"/>
        <v>0</v>
      </c>
      <c r="F65" s="24">
        <f t="shared" si="25"/>
        <v>2</v>
      </c>
      <c r="G65" s="17">
        <f t="shared" si="26"/>
        <v>3</v>
      </c>
      <c r="H65" s="120"/>
      <c r="I65" s="24"/>
      <c r="J65" s="24"/>
      <c r="K65" s="24"/>
      <c r="L65" s="17"/>
      <c r="M65" s="16"/>
      <c r="N65" s="24"/>
      <c r="O65" s="24"/>
      <c r="P65" s="24"/>
      <c r="Q65" s="17"/>
      <c r="R65" s="16"/>
      <c r="S65" s="24"/>
      <c r="T65" s="24"/>
      <c r="U65" s="24"/>
      <c r="V65" s="17"/>
      <c r="W65" s="16"/>
      <c r="X65" s="24"/>
      <c r="Y65" s="24"/>
      <c r="Z65" s="24"/>
      <c r="AA65" s="119"/>
      <c r="AB65" s="16">
        <v>0</v>
      </c>
      <c r="AC65" s="24">
        <v>2</v>
      </c>
      <c r="AD65" s="24"/>
      <c r="AE65" s="24" t="s">
        <v>262</v>
      </c>
      <c r="AF65" s="17">
        <v>3</v>
      </c>
      <c r="AG65" s="16"/>
      <c r="AH65" s="24"/>
      <c r="AI65" s="24"/>
      <c r="AJ65" s="24"/>
      <c r="AK65" s="17"/>
      <c r="AL65" s="120"/>
      <c r="AM65" s="24"/>
      <c r="AN65" s="24"/>
      <c r="AO65" s="24"/>
      <c r="AP65" s="24"/>
      <c r="AQ65" s="8"/>
    </row>
    <row r="66" spans="1:43" ht="15" customHeight="1" x14ac:dyDescent="0.2">
      <c r="A66" s="50">
        <v>53</v>
      </c>
      <c r="B66" s="114" t="s">
        <v>348</v>
      </c>
      <c r="C66" s="7" t="s">
        <v>352</v>
      </c>
      <c r="D66" s="44"/>
      <c r="E66" s="16">
        <f t="shared" si="24"/>
        <v>0</v>
      </c>
      <c r="F66" s="24">
        <f t="shared" si="25"/>
        <v>2</v>
      </c>
      <c r="G66" s="17">
        <f t="shared" si="26"/>
        <v>3</v>
      </c>
      <c r="H66" s="120"/>
      <c r="I66" s="24"/>
      <c r="J66" s="24"/>
      <c r="K66" s="24"/>
      <c r="L66" s="17"/>
      <c r="M66" s="16"/>
      <c r="N66" s="24"/>
      <c r="O66" s="24"/>
      <c r="P66" s="24"/>
      <c r="Q66" s="17"/>
      <c r="R66" s="16"/>
      <c r="S66" s="24"/>
      <c r="T66" s="24"/>
      <c r="U66" s="24"/>
      <c r="V66" s="17"/>
      <c r="W66" s="16"/>
      <c r="X66" s="24"/>
      <c r="Y66" s="24"/>
      <c r="Z66" s="24"/>
      <c r="AA66" s="119"/>
      <c r="AB66" s="16">
        <v>0</v>
      </c>
      <c r="AC66" s="24">
        <v>2</v>
      </c>
      <c r="AD66" s="24"/>
      <c r="AE66" s="24" t="s">
        <v>262</v>
      </c>
      <c r="AF66" s="17">
        <v>3</v>
      </c>
      <c r="AG66" s="16"/>
      <c r="AH66" s="24"/>
      <c r="AI66" s="24"/>
      <c r="AJ66" s="24"/>
      <c r="AK66" s="17"/>
      <c r="AL66" s="120"/>
      <c r="AM66" s="24"/>
      <c r="AN66" s="24"/>
      <c r="AO66" s="24"/>
      <c r="AP66" s="24"/>
      <c r="AQ66" s="8"/>
    </row>
    <row r="67" spans="1:43" ht="15" customHeight="1" x14ac:dyDescent="0.2">
      <c r="A67" s="50">
        <v>54</v>
      </c>
      <c r="B67" s="114" t="s">
        <v>348</v>
      </c>
      <c r="C67" s="7" t="s">
        <v>353</v>
      </c>
      <c r="D67" s="45"/>
      <c r="E67" s="16">
        <f t="shared" si="24"/>
        <v>0</v>
      </c>
      <c r="F67" s="24">
        <f t="shared" si="25"/>
        <v>2</v>
      </c>
      <c r="G67" s="17">
        <f t="shared" si="26"/>
        <v>3</v>
      </c>
      <c r="H67" s="121"/>
      <c r="I67" s="32"/>
      <c r="J67" s="32"/>
      <c r="K67" s="32"/>
      <c r="L67" s="31"/>
      <c r="M67" s="30"/>
      <c r="N67" s="32"/>
      <c r="O67" s="32"/>
      <c r="P67" s="32"/>
      <c r="Q67" s="31"/>
      <c r="R67" s="30"/>
      <c r="S67" s="32"/>
      <c r="T67" s="32"/>
      <c r="U67" s="32"/>
      <c r="V67" s="31"/>
      <c r="W67" s="30"/>
      <c r="X67" s="32"/>
      <c r="Y67" s="32"/>
      <c r="Z67" s="32"/>
      <c r="AA67" s="131"/>
      <c r="AB67" s="16">
        <v>0</v>
      </c>
      <c r="AC67" s="24">
        <v>2</v>
      </c>
      <c r="AD67" s="24"/>
      <c r="AE67" s="24" t="s">
        <v>262</v>
      </c>
      <c r="AF67" s="17">
        <v>3</v>
      </c>
      <c r="AG67" s="16"/>
      <c r="AH67" s="24"/>
      <c r="AI67" s="24"/>
      <c r="AJ67" s="24"/>
      <c r="AK67" s="17"/>
      <c r="AL67" s="120"/>
      <c r="AM67" s="24"/>
      <c r="AN67" s="24"/>
      <c r="AO67" s="24"/>
      <c r="AP67" s="24"/>
      <c r="AQ67" s="33"/>
    </row>
    <row r="68" spans="1:43" ht="15" customHeight="1" thickBot="1" x14ac:dyDescent="0.25">
      <c r="A68" s="52">
        <v>55</v>
      </c>
      <c r="B68" s="114" t="s">
        <v>348</v>
      </c>
      <c r="C68" s="7" t="s">
        <v>354</v>
      </c>
      <c r="D68" s="45"/>
      <c r="E68" s="18">
        <f t="shared" si="24"/>
        <v>0</v>
      </c>
      <c r="F68" s="25">
        <f t="shared" si="25"/>
        <v>2</v>
      </c>
      <c r="G68" s="19">
        <f t="shared" si="26"/>
        <v>3</v>
      </c>
      <c r="H68" s="121"/>
      <c r="I68" s="32"/>
      <c r="J68" s="32"/>
      <c r="K68" s="32"/>
      <c r="L68" s="31"/>
      <c r="M68" s="30"/>
      <c r="N68" s="32"/>
      <c r="O68" s="32"/>
      <c r="P68" s="32"/>
      <c r="Q68" s="31"/>
      <c r="R68" s="30"/>
      <c r="S68" s="32"/>
      <c r="T68" s="32"/>
      <c r="U68" s="32"/>
      <c r="V68" s="31"/>
      <c r="W68" s="30"/>
      <c r="X68" s="32"/>
      <c r="Y68" s="32"/>
      <c r="Z68" s="32"/>
      <c r="AA68" s="131"/>
      <c r="AB68" s="18">
        <v>0</v>
      </c>
      <c r="AC68" s="25">
        <v>2</v>
      </c>
      <c r="AD68" s="25"/>
      <c r="AE68" s="25" t="s">
        <v>262</v>
      </c>
      <c r="AF68" s="19">
        <v>3</v>
      </c>
      <c r="AG68" s="18"/>
      <c r="AH68" s="25"/>
      <c r="AI68" s="25"/>
      <c r="AJ68" s="25"/>
      <c r="AK68" s="19"/>
      <c r="AL68" s="120"/>
      <c r="AM68" s="24"/>
      <c r="AN68" s="24"/>
      <c r="AO68" s="24"/>
      <c r="AP68" s="24"/>
      <c r="AQ68" s="33"/>
    </row>
    <row r="69" spans="1:43" ht="15" customHeight="1" thickBot="1" x14ac:dyDescent="0.3">
      <c r="A69" s="169" t="s">
        <v>355</v>
      </c>
      <c r="B69" s="170"/>
      <c r="C69" s="171"/>
      <c r="D69" s="68"/>
      <c r="E69" s="125">
        <f t="shared" ref="E69:J69" si="27">SUM(E70:E74)</f>
        <v>0</v>
      </c>
      <c r="F69" s="126">
        <f t="shared" si="27"/>
        <v>5</v>
      </c>
      <c r="G69" s="127">
        <f t="shared" si="27"/>
        <v>4</v>
      </c>
      <c r="H69" s="69">
        <f t="shared" si="27"/>
        <v>0</v>
      </c>
      <c r="I69" s="70">
        <f t="shared" si="27"/>
        <v>2</v>
      </c>
      <c r="J69" s="70">
        <f t="shared" si="27"/>
        <v>0</v>
      </c>
      <c r="K69" s="70">
        <f>COUNTA(K70:K74)</f>
        <v>2</v>
      </c>
      <c r="L69" s="72">
        <f>SUM(L70:L74)</f>
        <v>1</v>
      </c>
      <c r="M69" s="69">
        <f>SUM(M70:M74)</f>
        <v>0</v>
      </c>
      <c r="N69" s="70">
        <f>SUM(N70:N74)</f>
        <v>1</v>
      </c>
      <c r="O69" s="70">
        <f>SUM(O70:O74)</f>
        <v>0</v>
      </c>
      <c r="P69" s="70">
        <f>COUNTA(P70:P74)</f>
        <v>1</v>
      </c>
      <c r="Q69" s="72">
        <f>SUM(Q70:Q74)</f>
        <v>1</v>
      </c>
      <c r="R69" s="69">
        <f>SUM(R70:R74)</f>
        <v>0</v>
      </c>
      <c r="S69" s="70">
        <f>SUM(S70:S74)</f>
        <v>1</v>
      </c>
      <c r="T69" s="70">
        <f>SUM(T70:T74)</f>
        <v>0</v>
      </c>
      <c r="U69" s="70">
        <f>COUNTA(U70:U74)</f>
        <v>1</v>
      </c>
      <c r="V69" s="72">
        <f>SUM(V70:V74)</f>
        <v>1</v>
      </c>
      <c r="W69" s="69">
        <f>SUM(W70:W74)</f>
        <v>0</v>
      </c>
      <c r="X69" s="70">
        <f>SUM(X70:X74)</f>
        <v>1</v>
      </c>
      <c r="Y69" s="70">
        <f>SUM(Y70:Y74)</f>
        <v>0</v>
      </c>
      <c r="Z69" s="70">
        <f>COUNTA(Z70:Z74)</f>
        <v>1</v>
      </c>
      <c r="AA69" s="72">
        <f>SUM(AA70:AA74)</f>
        <v>1</v>
      </c>
      <c r="AB69" s="69">
        <f>SUM(AB70:AB74)</f>
        <v>0</v>
      </c>
      <c r="AC69" s="70">
        <f>SUM(AC70:AC74)</f>
        <v>0</v>
      </c>
      <c r="AD69" s="70">
        <f>SUM(AD70:AD74)</f>
        <v>0</v>
      </c>
      <c r="AE69" s="70">
        <f>COUNTA(AE70:AE74)</f>
        <v>0</v>
      </c>
      <c r="AF69" s="72">
        <f>SUM(AF70:AF74)</f>
        <v>0</v>
      </c>
      <c r="AG69" s="69">
        <f>SUM(AG70:AG74)</f>
        <v>0</v>
      </c>
      <c r="AH69" s="70">
        <f>SUM(AH70:AH74)</f>
        <v>0</v>
      </c>
      <c r="AI69" s="70">
        <f>SUM(AI70:AI74)</f>
        <v>0</v>
      </c>
      <c r="AJ69" s="70">
        <f>COUNTA(AJ70:AJ74)</f>
        <v>0</v>
      </c>
      <c r="AK69" s="72">
        <f>SUM(AK70:AK74)</f>
        <v>0</v>
      </c>
      <c r="AL69" s="69">
        <f>SUM(AL70:AL74)</f>
        <v>0</v>
      </c>
      <c r="AM69" s="70">
        <f>SUM(AM70:AM74)</f>
        <v>0</v>
      </c>
      <c r="AN69" s="70">
        <f>SUM(AN70:AN74)</f>
        <v>0</v>
      </c>
      <c r="AO69" s="70">
        <f>COUNTA(AO70:AO74)</f>
        <v>0</v>
      </c>
      <c r="AP69" s="72">
        <f>SUM(AP70:AP74)</f>
        <v>0</v>
      </c>
      <c r="AQ69" s="94"/>
    </row>
    <row r="70" spans="1:43" ht="15" customHeight="1" x14ac:dyDescent="0.25">
      <c r="A70" s="50">
        <v>56</v>
      </c>
      <c r="B70" s="29" t="s">
        <v>377</v>
      </c>
      <c r="C70" s="41" t="s">
        <v>356</v>
      </c>
      <c r="D70" s="45"/>
      <c r="E70" s="16">
        <f t="shared" ref="E70:E74" si="28">H70+M70+R70+W70+AB70+AG70+AL70</f>
        <v>0</v>
      </c>
      <c r="F70" s="24">
        <f t="shared" ref="F70:F74" si="29">I70+J70+N70+O70+S70+T70+X70+Y70+AC70+AD70+AH70+AI70+AM70+AN70</f>
        <v>1</v>
      </c>
      <c r="G70" s="17">
        <f t="shared" ref="G70:G74" si="30">L70+Q70+V70+AA70+AF70+AK70+AP70</f>
        <v>1</v>
      </c>
      <c r="H70" s="30">
        <v>0</v>
      </c>
      <c r="I70" s="32">
        <v>1</v>
      </c>
      <c r="J70" s="32">
        <v>0</v>
      </c>
      <c r="K70" s="32" t="s">
        <v>357</v>
      </c>
      <c r="L70" s="31">
        <v>1</v>
      </c>
      <c r="M70" s="30"/>
      <c r="N70" s="32"/>
      <c r="O70" s="32"/>
      <c r="P70" s="32"/>
      <c r="Q70" s="31"/>
      <c r="R70" s="30"/>
      <c r="S70" s="32"/>
      <c r="T70" s="32"/>
      <c r="U70" s="32"/>
      <c r="V70" s="31"/>
      <c r="W70" s="30"/>
      <c r="X70" s="32"/>
      <c r="Y70" s="32"/>
      <c r="Z70" s="32"/>
      <c r="AA70" s="31"/>
      <c r="AB70" s="30"/>
      <c r="AC70" s="32"/>
      <c r="AD70" s="32"/>
      <c r="AE70" s="32"/>
      <c r="AF70" s="31"/>
      <c r="AG70" s="16"/>
      <c r="AH70" s="24"/>
      <c r="AI70" s="24"/>
      <c r="AJ70" s="24"/>
      <c r="AK70" s="17"/>
      <c r="AL70" s="30"/>
      <c r="AM70" s="32"/>
      <c r="AN70" s="32"/>
      <c r="AO70" s="32"/>
      <c r="AP70" s="31"/>
      <c r="AQ70" s="33"/>
    </row>
    <row r="71" spans="1:43" ht="15" customHeight="1" x14ac:dyDescent="0.25">
      <c r="A71" s="50">
        <v>57</v>
      </c>
      <c r="B71" s="29" t="s">
        <v>378</v>
      </c>
      <c r="C71" s="41" t="s">
        <v>358</v>
      </c>
      <c r="D71" s="45"/>
      <c r="E71" s="16">
        <f t="shared" si="28"/>
        <v>0</v>
      </c>
      <c r="F71" s="24">
        <f t="shared" si="29"/>
        <v>1</v>
      </c>
      <c r="G71" s="17">
        <f t="shared" si="30"/>
        <v>1</v>
      </c>
      <c r="H71" s="30"/>
      <c r="I71" s="32"/>
      <c r="J71" s="32"/>
      <c r="K71" s="32"/>
      <c r="L71" s="31"/>
      <c r="M71" s="30">
        <v>0</v>
      </c>
      <c r="N71" s="32">
        <v>1</v>
      </c>
      <c r="O71" s="32">
        <v>0</v>
      </c>
      <c r="P71" s="32" t="s">
        <v>357</v>
      </c>
      <c r="Q71" s="31">
        <v>1</v>
      </c>
      <c r="R71" s="30"/>
      <c r="S71" s="32"/>
      <c r="T71" s="32"/>
      <c r="U71" s="32"/>
      <c r="V71" s="31"/>
      <c r="W71" s="30"/>
      <c r="X71" s="32"/>
      <c r="Y71" s="32"/>
      <c r="Z71" s="32"/>
      <c r="AA71" s="31"/>
      <c r="AB71" s="30"/>
      <c r="AC71" s="32"/>
      <c r="AD71" s="32"/>
      <c r="AE71" s="32"/>
      <c r="AF71" s="31"/>
      <c r="AG71" s="16"/>
      <c r="AH71" s="24"/>
      <c r="AI71" s="24"/>
      <c r="AJ71" s="24"/>
      <c r="AK71" s="17"/>
      <c r="AL71" s="30"/>
      <c r="AM71" s="32"/>
      <c r="AN71" s="32"/>
      <c r="AO71" s="32"/>
      <c r="AP71" s="31"/>
      <c r="AQ71" s="33" t="s">
        <v>356</v>
      </c>
    </row>
    <row r="72" spans="1:43" ht="15" customHeight="1" x14ac:dyDescent="0.25">
      <c r="A72" s="50">
        <v>58</v>
      </c>
      <c r="B72" s="29" t="s">
        <v>379</v>
      </c>
      <c r="C72" s="7" t="s">
        <v>359</v>
      </c>
      <c r="D72" s="45"/>
      <c r="E72" s="16">
        <f t="shared" si="28"/>
        <v>0</v>
      </c>
      <c r="F72" s="24">
        <f t="shared" si="29"/>
        <v>1</v>
      </c>
      <c r="G72" s="17">
        <f t="shared" si="30"/>
        <v>1</v>
      </c>
      <c r="H72" s="30"/>
      <c r="I72" s="32"/>
      <c r="J72" s="32"/>
      <c r="K72" s="32"/>
      <c r="L72" s="31"/>
      <c r="M72" s="30"/>
      <c r="N72" s="32"/>
      <c r="O72" s="32"/>
      <c r="P72" s="32"/>
      <c r="Q72" s="31"/>
      <c r="R72" s="30">
        <v>0</v>
      </c>
      <c r="S72" s="32">
        <v>1</v>
      </c>
      <c r="T72" s="32">
        <v>0</v>
      </c>
      <c r="U72" s="32" t="s">
        <v>357</v>
      </c>
      <c r="V72" s="31">
        <v>1</v>
      </c>
      <c r="W72" s="30"/>
      <c r="X72" s="32"/>
      <c r="Y72" s="32"/>
      <c r="Z72" s="32"/>
      <c r="AA72" s="31"/>
      <c r="AB72" s="30"/>
      <c r="AC72" s="32"/>
      <c r="AD72" s="32"/>
      <c r="AE72" s="32"/>
      <c r="AF72" s="31"/>
      <c r="AG72" s="16"/>
      <c r="AH72" s="24"/>
      <c r="AI72" s="24"/>
      <c r="AJ72" s="24"/>
      <c r="AK72" s="17"/>
      <c r="AL72" s="30"/>
      <c r="AM72" s="32"/>
      <c r="AN72" s="32"/>
      <c r="AO72" s="32"/>
      <c r="AP72" s="31"/>
      <c r="AQ72" s="33" t="s">
        <v>359</v>
      </c>
    </row>
    <row r="73" spans="1:43" ht="15" customHeight="1" x14ac:dyDescent="0.25">
      <c r="A73" s="50">
        <v>59</v>
      </c>
      <c r="B73" s="29" t="s">
        <v>380</v>
      </c>
      <c r="C73" s="7" t="s">
        <v>360</v>
      </c>
      <c r="D73" s="45"/>
      <c r="E73" s="16">
        <f t="shared" si="28"/>
        <v>0</v>
      </c>
      <c r="F73" s="24">
        <f t="shared" si="29"/>
        <v>1</v>
      </c>
      <c r="G73" s="17">
        <f t="shared" si="30"/>
        <v>1</v>
      </c>
      <c r="H73" s="30"/>
      <c r="I73" s="32"/>
      <c r="J73" s="32"/>
      <c r="K73" s="32"/>
      <c r="L73" s="31"/>
      <c r="M73" s="30"/>
      <c r="N73" s="32"/>
      <c r="O73" s="32"/>
      <c r="P73" s="32"/>
      <c r="Q73" s="31"/>
      <c r="R73" s="30"/>
      <c r="S73" s="32"/>
      <c r="T73" s="32"/>
      <c r="U73" s="32"/>
      <c r="V73" s="31"/>
      <c r="W73" s="30">
        <v>0</v>
      </c>
      <c r="X73" s="32">
        <v>1</v>
      </c>
      <c r="Y73" s="32">
        <v>0</v>
      </c>
      <c r="Z73" s="32" t="s">
        <v>357</v>
      </c>
      <c r="AA73" s="31">
        <v>1</v>
      </c>
      <c r="AB73" s="30"/>
      <c r="AC73" s="32"/>
      <c r="AD73" s="32"/>
      <c r="AE73" s="32"/>
      <c r="AF73" s="31"/>
      <c r="AG73" s="16"/>
      <c r="AH73" s="24"/>
      <c r="AI73" s="24"/>
      <c r="AJ73" s="24"/>
      <c r="AK73" s="17"/>
      <c r="AL73" s="30"/>
      <c r="AM73" s="32"/>
      <c r="AN73" s="32"/>
      <c r="AO73" s="32"/>
      <c r="AP73" s="31"/>
      <c r="AQ73" s="33" t="s">
        <v>359</v>
      </c>
    </row>
    <row r="74" spans="1:43" ht="15" customHeight="1" x14ac:dyDescent="0.2">
      <c r="A74" s="51">
        <v>60</v>
      </c>
      <c r="B74" s="138" t="s">
        <v>220</v>
      </c>
      <c r="C74" s="9" t="s">
        <v>361</v>
      </c>
      <c r="D74" s="47"/>
      <c r="E74" s="16">
        <f t="shared" si="28"/>
        <v>0</v>
      </c>
      <c r="F74" s="24">
        <f t="shared" si="29"/>
        <v>1</v>
      </c>
      <c r="G74" s="17">
        <f t="shared" si="30"/>
        <v>0</v>
      </c>
      <c r="H74" s="18">
        <v>0</v>
      </c>
      <c r="I74" s="25">
        <v>1</v>
      </c>
      <c r="J74" s="25">
        <v>0</v>
      </c>
      <c r="K74" s="25" t="s">
        <v>362</v>
      </c>
      <c r="L74" s="19">
        <v>0</v>
      </c>
      <c r="M74" s="18"/>
      <c r="N74" s="25"/>
      <c r="O74" s="25"/>
      <c r="P74" s="25"/>
      <c r="Q74" s="19"/>
      <c r="R74" s="18"/>
      <c r="S74" s="25"/>
      <c r="T74" s="25"/>
      <c r="U74" s="25"/>
      <c r="V74" s="19"/>
      <c r="W74" s="18"/>
      <c r="X74" s="25"/>
      <c r="Y74" s="25"/>
      <c r="Z74" s="25"/>
      <c r="AA74" s="19"/>
      <c r="AB74" s="18"/>
      <c r="AC74" s="25"/>
      <c r="AD74" s="25"/>
      <c r="AE74" s="25"/>
      <c r="AF74" s="19"/>
      <c r="AG74" s="18"/>
      <c r="AH74" s="25"/>
      <c r="AI74" s="25"/>
      <c r="AJ74" s="25"/>
      <c r="AK74" s="19"/>
      <c r="AL74" s="18"/>
      <c r="AM74" s="25"/>
      <c r="AN74" s="25"/>
      <c r="AO74" s="25"/>
      <c r="AP74" s="19"/>
      <c r="AQ74" s="10"/>
    </row>
    <row r="75" spans="1:43" ht="15" customHeight="1" x14ac:dyDescent="0.25">
      <c r="A75" s="174" t="s">
        <v>363</v>
      </c>
      <c r="B75" s="175"/>
      <c r="C75" s="175"/>
      <c r="D75" s="54"/>
      <c r="E75" s="55">
        <f t="shared" ref="E75:AP75" si="31">E69+E62+E45+E24+E17+E7</f>
        <v>60</v>
      </c>
      <c r="F75" s="56">
        <f t="shared" si="31"/>
        <v>100</v>
      </c>
      <c r="G75" s="57">
        <f t="shared" si="31"/>
        <v>210</v>
      </c>
      <c r="H75" s="55">
        <f t="shared" si="31"/>
        <v>9</v>
      </c>
      <c r="I75" s="56">
        <f t="shared" si="31"/>
        <v>13</v>
      </c>
      <c r="J75" s="56">
        <f t="shared" si="31"/>
        <v>3</v>
      </c>
      <c r="K75" s="56">
        <f t="shared" si="31"/>
        <v>8</v>
      </c>
      <c r="L75" s="57">
        <f t="shared" si="31"/>
        <v>28</v>
      </c>
      <c r="M75" s="55">
        <f t="shared" si="31"/>
        <v>12</v>
      </c>
      <c r="N75" s="56">
        <f t="shared" si="31"/>
        <v>13</v>
      </c>
      <c r="O75" s="56">
        <f t="shared" si="31"/>
        <v>2</v>
      </c>
      <c r="P75" s="56">
        <f t="shared" si="31"/>
        <v>8</v>
      </c>
      <c r="Q75" s="57">
        <f t="shared" si="31"/>
        <v>30</v>
      </c>
      <c r="R75" s="55">
        <f t="shared" si="31"/>
        <v>9</v>
      </c>
      <c r="S75" s="56">
        <f t="shared" si="31"/>
        <v>13</v>
      </c>
      <c r="T75" s="56">
        <f t="shared" si="31"/>
        <v>2</v>
      </c>
      <c r="U75" s="56">
        <f t="shared" si="31"/>
        <v>8</v>
      </c>
      <c r="V75" s="57">
        <f t="shared" si="31"/>
        <v>29</v>
      </c>
      <c r="W75" s="55">
        <f t="shared" si="31"/>
        <v>13</v>
      </c>
      <c r="X75" s="56">
        <f t="shared" si="31"/>
        <v>9</v>
      </c>
      <c r="Y75" s="56">
        <f t="shared" si="31"/>
        <v>3</v>
      </c>
      <c r="Z75" s="56">
        <f t="shared" si="31"/>
        <v>8</v>
      </c>
      <c r="AA75" s="57">
        <f t="shared" si="31"/>
        <v>31</v>
      </c>
      <c r="AB75" s="55">
        <f t="shared" si="31"/>
        <v>4</v>
      </c>
      <c r="AC75" s="56">
        <f>AC69+AC62+AC45+AC24+AC17+AC7</f>
        <v>19</v>
      </c>
      <c r="AD75" s="56">
        <f>AD69+AD62+AD45+AD24+AD17+AD7</f>
        <v>0</v>
      </c>
      <c r="AE75" s="56">
        <f>AE69+AE62+AE45+AE24+AE17+AE7</f>
        <v>9</v>
      </c>
      <c r="AF75" s="57">
        <f t="shared" si="31"/>
        <v>31</v>
      </c>
      <c r="AG75" s="55">
        <f t="shared" si="31"/>
        <v>7</v>
      </c>
      <c r="AH75" s="56">
        <f t="shared" si="31"/>
        <v>7</v>
      </c>
      <c r="AI75" s="56">
        <f t="shared" si="31"/>
        <v>8</v>
      </c>
      <c r="AJ75" s="56">
        <f t="shared" si="31"/>
        <v>7</v>
      </c>
      <c r="AK75" s="57">
        <f t="shared" si="31"/>
        <v>29</v>
      </c>
      <c r="AL75" s="55">
        <f t="shared" si="31"/>
        <v>6</v>
      </c>
      <c r="AM75" s="56">
        <f t="shared" si="31"/>
        <v>4</v>
      </c>
      <c r="AN75" s="56">
        <f t="shared" si="31"/>
        <v>4</v>
      </c>
      <c r="AO75" s="56">
        <f t="shared" si="31"/>
        <v>5</v>
      </c>
      <c r="AP75" s="57">
        <f t="shared" si="31"/>
        <v>32</v>
      </c>
    </row>
    <row r="76" spans="1:43" ht="15" customHeight="1" thickBot="1" x14ac:dyDescent="0.3">
      <c r="A76" s="73" t="s">
        <v>364</v>
      </c>
      <c r="B76" s="64"/>
      <c r="C76" s="74"/>
      <c r="D76" s="74"/>
      <c r="E76" s="172">
        <f>E75+F75</f>
        <v>160</v>
      </c>
      <c r="F76" s="173"/>
      <c r="G76" s="87"/>
      <c r="H76" s="157">
        <f>SUM(H75:J75)</f>
        <v>25</v>
      </c>
      <c r="I76" s="158"/>
      <c r="J76" s="158"/>
      <c r="K76" s="158"/>
      <c r="L76" s="159"/>
      <c r="M76" s="157">
        <f>SUM(M75:O75)</f>
        <v>27</v>
      </c>
      <c r="N76" s="158"/>
      <c r="O76" s="158"/>
      <c r="P76" s="158"/>
      <c r="Q76" s="159"/>
      <c r="R76" s="157">
        <f>SUM(R75:T75)</f>
        <v>24</v>
      </c>
      <c r="S76" s="158"/>
      <c r="T76" s="158"/>
      <c r="U76" s="158"/>
      <c r="V76" s="159"/>
      <c r="W76" s="157">
        <f>SUM(W75:Y75)</f>
        <v>25</v>
      </c>
      <c r="X76" s="158"/>
      <c r="Y76" s="158"/>
      <c r="Z76" s="158"/>
      <c r="AA76" s="159"/>
      <c r="AB76" s="157">
        <f>SUM(AB75:AD75)</f>
        <v>23</v>
      </c>
      <c r="AC76" s="158"/>
      <c r="AD76" s="158"/>
      <c r="AE76" s="158"/>
      <c r="AF76" s="159"/>
      <c r="AG76" s="157">
        <f>SUM(AG75:AI75)</f>
        <v>22</v>
      </c>
      <c r="AH76" s="158"/>
      <c r="AI76" s="158"/>
      <c r="AJ76" s="158"/>
      <c r="AK76" s="159"/>
      <c r="AL76" s="157">
        <f>SUM(AL75:AN75)</f>
        <v>14</v>
      </c>
      <c r="AM76" s="158"/>
      <c r="AN76" s="158"/>
      <c r="AO76" s="158"/>
      <c r="AP76" s="159"/>
    </row>
    <row r="77" spans="1:43" ht="15" customHeight="1" x14ac:dyDescent="0.25">
      <c r="A77" s="75" t="s">
        <v>365</v>
      </c>
      <c r="B77" s="76"/>
      <c r="C77" s="77"/>
      <c r="D77" s="77"/>
      <c r="E77" s="78"/>
      <c r="F77" s="78"/>
      <c r="G77" s="88">
        <v>1</v>
      </c>
      <c r="H77" s="89"/>
      <c r="I77" s="78"/>
      <c r="J77" s="78"/>
      <c r="K77" s="77">
        <f>COUNTIF(K7:K53,"s")+COUNTIF(K62:K74,"s")</f>
        <v>1</v>
      </c>
      <c r="L77" s="88"/>
      <c r="M77" s="89"/>
      <c r="N77" s="78"/>
      <c r="O77" s="78"/>
      <c r="P77" s="77">
        <f>COUNTIF(P7:P53,"s")+COUNTIF(P62:P74,"s")</f>
        <v>0</v>
      </c>
      <c r="Q77" s="88"/>
      <c r="R77" s="89"/>
      <c r="S77" s="78"/>
      <c r="T77" s="78"/>
      <c r="U77" s="77">
        <f>COUNTIF(U7:U53,"s")+COUNTIF(U62:U74,"s")</f>
        <v>0</v>
      </c>
      <c r="V77" s="88"/>
      <c r="W77" s="89"/>
      <c r="X77" s="78"/>
      <c r="Y77" s="78"/>
      <c r="Z77" s="77">
        <f>COUNTIF(Z7:Z53,"s")+COUNTIF(Z62:Z74,"s")</f>
        <v>0</v>
      </c>
      <c r="AA77" s="88"/>
      <c r="AB77" s="89"/>
      <c r="AC77" s="78"/>
      <c r="AD77" s="78"/>
      <c r="AE77" s="77">
        <f>COUNTIF(AE7:AE53,"s")+COUNTIF(AE62:AE74,"s")</f>
        <v>0</v>
      </c>
      <c r="AF77" s="88"/>
      <c r="AG77" s="89"/>
      <c r="AH77" s="78"/>
      <c r="AI77" s="78"/>
      <c r="AJ77" s="77">
        <f>COUNTIF(AJ7:AJ53,"s")+COUNTIF(AJ62:AJ74,"s")</f>
        <v>0</v>
      </c>
      <c r="AK77" s="88"/>
      <c r="AL77" s="89"/>
      <c r="AM77" s="78"/>
      <c r="AN77" s="78"/>
      <c r="AO77" s="77">
        <f>COUNTIF(AO7:AO53,"s")+COUNTIF(AO62:AO74,"s")</f>
        <v>0</v>
      </c>
      <c r="AP77" s="88"/>
    </row>
    <row r="78" spans="1:43" ht="15" customHeight="1" x14ac:dyDescent="0.25">
      <c r="A78" s="79" t="s">
        <v>366</v>
      </c>
      <c r="B78" s="80"/>
      <c r="C78" s="81"/>
      <c r="D78" s="81"/>
      <c r="E78" s="82"/>
      <c r="F78" s="82"/>
      <c r="G78" s="90">
        <v>33</v>
      </c>
      <c r="H78" s="91"/>
      <c r="I78" s="82"/>
      <c r="J78" s="82"/>
      <c r="K78" s="81">
        <f>COUNTIF(K7:K53,"m")+COUNTIF(K62:K74,"m")</f>
        <v>4</v>
      </c>
      <c r="L78" s="90"/>
      <c r="M78" s="91"/>
      <c r="N78" s="82"/>
      <c r="O78" s="82"/>
      <c r="P78" s="81">
        <f>COUNTIF(P7:P53,"m")+COUNTIF(P62:P74,"m")</f>
        <v>3</v>
      </c>
      <c r="Q78" s="90"/>
      <c r="R78" s="91"/>
      <c r="S78" s="82"/>
      <c r="T78" s="82"/>
      <c r="U78" s="81">
        <f>COUNTIF(U7:U53,"m")+COUNTIF(U62:U74,"m")</f>
        <v>5</v>
      </c>
      <c r="V78" s="90"/>
      <c r="W78" s="91"/>
      <c r="X78" s="82"/>
      <c r="Y78" s="82"/>
      <c r="Z78" s="81">
        <f>COUNTIF(Z7:Z53,"m")+COUNTIF(Z62:Z74,"m")</f>
        <v>4</v>
      </c>
      <c r="AA78" s="90"/>
      <c r="AB78" s="91"/>
      <c r="AC78" s="82"/>
      <c r="AD78" s="82"/>
      <c r="AE78" s="81">
        <f>COUNTIF(AE7:AE53,"m")+COUNTIF(AE62:AE74,"m")</f>
        <v>7</v>
      </c>
      <c r="AF78" s="90"/>
      <c r="AG78" s="91"/>
      <c r="AH78" s="82"/>
      <c r="AI78" s="82"/>
      <c r="AJ78" s="81">
        <f>COUNTIF(AJ7:AJ53,"m")+COUNTIF(AJ62:AJ74,"m")</f>
        <v>5</v>
      </c>
      <c r="AK78" s="90"/>
      <c r="AL78" s="91"/>
      <c r="AM78" s="82"/>
      <c r="AN78" s="82"/>
      <c r="AO78" s="81">
        <f>COUNTIF(AO7:AO53,"m")+COUNTIF(AO62:AO74,"m")</f>
        <v>4</v>
      </c>
      <c r="AP78" s="90"/>
    </row>
    <row r="79" spans="1:43" ht="15" customHeight="1" x14ac:dyDescent="0.25">
      <c r="A79" s="79" t="s">
        <v>367</v>
      </c>
      <c r="B79" s="80"/>
      <c r="C79" s="81"/>
      <c r="D79" s="81"/>
      <c r="E79" s="82"/>
      <c r="F79" s="82"/>
      <c r="G79" s="90">
        <v>4</v>
      </c>
      <c r="H79" s="91"/>
      <c r="I79" s="82"/>
      <c r="J79" s="82"/>
      <c r="K79" s="81">
        <f>COUNTIF(K7:K53,"t")+COUNTIF(K62:K74,"t")</f>
        <v>1</v>
      </c>
      <c r="L79" s="90"/>
      <c r="M79" s="91"/>
      <c r="N79" s="82"/>
      <c r="O79" s="82"/>
      <c r="P79" s="81">
        <f>COUNTIF(P7:P53,"t")+COUNTIF(P62:P74,"t")</f>
        <v>1</v>
      </c>
      <c r="Q79" s="90"/>
      <c r="R79" s="91"/>
      <c r="S79" s="82"/>
      <c r="T79" s="82"/>
      <c r="U79" s="81">
        <f>COUNTIF(U7:U53,"t")+COUNTIF(U62:U74,"t")</f>
        <v>1</v>
      </c>
      <c r="V79" s="90"/>
      <c r="W79" s="91"/>
      <c r="X79" s="82"/>
      <c r="Y79" s="82"/>
      <c r="Z79" s="81">
        <f>COUNTIF(Z7:Z53,"t")+COUNTIF(Z62:Z74,"t")</f>
        <v>1</v>
      </c>
      <c r="AA79" s="90"/>
      <c r="AB79" s="91"/>
      <c r="AC79" s="82"/>
      <c r="AD79" s="82"/>
      <c r="AE79" s="81">
        <f>COUNTIF(AE7:AE53,"t")+COUNTIF(AE62:AE74,"t")</f>
        <v>0</v>
      </c>
      <c r="AF79" s="90"/>
      <c r="AG79" s="91"/>
      <c r="AH79" s="82"/>
      <c r="AI79" s="82"/>
      <c r="AJ79" s="81">
        <f>COUNTIF(AJ7:AJ53,"t")+COUNTIF(AJ62:AJ74,"t")</f>
        <v>0</v>
      </c>
      <c r="AK79" s="90"/>
      <c r="AL79" s="91"/>
      <c r="AM79" s="82"/>
      <c r="AN79" s="82"/>
      <c r="AO79" s="81">
        <f>COUNTIF(AO7:AO53,"t")+COUNTIF(AO62:AO74,"t")</f>
        <v>0</v>
      </c>
      <c r="AP79" s="90"/>
    </row>
    <row r="80" spans="1:43" ht="15" customHeight="1" thickBot="1" x14ac:dyDescent="0.3">
      <c r="A80" s="83" t="s">
        <v>368</v>
      </c>
      <c r="B80" s="84"/>
      <c r="C80" s="85"/>
      <c r="D80" s="85"/>
      <c r="E80" s="86"/>
      <c r="F80" s="86"/>
      <c r="G80" s="92">
        <v>15</v>
      </c>
      <c r="H80" s="93"/>
      <c r="I80" s="86"/>
      <c r="J80" s="86"/>
      <c r="K80" s="85">
        <f>COUNTIF(K7:K53,"e")+COUNTIF(K62:K74,"e")</f>
        <v>2</v>
      </c>
      <c r="L80" s="92"/>
      <c r="M80" s="93"/>
      <c r="N80" s="86"/>
      <c r="O80" s="86"/>
      <c r="P80" s="85">
        <f>COUNTIF(P7:P53,"e")+COUNTIF(P62:P74,"e")</f>
        <v>4</v>
      </c>
      <c r="Q80" s="92"/>
      <c r="R80" s="93"/>
      <c r="S80" s="86"/>
      <c r="T80" s="86"/>
      <c r="U80" s="85">
        <f>COUNTIF(U7:U53,"e")+COUNTIF(U62:U74,"e")</f>
        <v>2</v>
      </c>
      <c r="V80" s="92"/>
      <c r="W80" s="93"/>
      <c r="X80" s="86"/>
      <c r="Y80" s="86"/>
      <c r="Z80" s="85">
        <f>COUNTIF(Z7:Z53,"e")+COUNTIF(Z62:Z74,"e")</f>
        <v>3</v>
      </c>
      <c r="AA80" s="92"/>
      <c r="AB80" s="93"/>
      <c r="AC80" s="86"/>
      <c r="AD80" s="86"/>
      <c r="AE80" s="85">
        <f>COUNTIF(AE7:AE53,"e")+COUNTIF(AE62:AE74,"e")</f>
        <v>2</v>
      </c>
      <c r="AF80" s="92"/>
      <c r="AG80" s="93"/>
      <c r="AH80" s="86"/>
      <c r="AI80" s="86"/>
      <c r="AJ80" s="85">
        <f>COUNTIF(AJ7:AJ53,"e")+COUNTIF(AJ62:AJ74,"e")</f>
        <v>2</v>
      </c>
      <c r="AK80" s="92"/>
      <c r="AL80" s="93"/>
      <c r="AM80" s="86"/>
      <c r="AN80" s="86"/>
      <c r="AO80" s="85">
        <v>1</v>
      </c>
      <c r="AP80" s="92"/>
    </row>
    <row r="81" spans="1:43" ht="15" customHeight="1" thickBot="1" x14ac:dyDescent="0.3">
      <c r="A81" s="73" t="s">
        <v>369</v>
      </c>
      <c r="B81" s="64"/>
      <c r="C81" s="74"/>
      <c r="D81" s="74"/>
      <c r="E81" s="97">
        <f>E75/(E75+F75)</f>
        <v>0.375</v>
      </c>
      <c r="F81" s="96">
        <f>F75/(E75+F75)</f>
        <v>0.625</v>
      </c>
      <c r="G81" s="1">
        <f>SUM(G77:G80)</f>
        <v>53</v>
      </c>
    </row>
    <row r="82" spans="1:43" x14ac:dyDescent="0.25">
      <c r="B82" s="2"/>
      <c r="C82" s="1"/>
      <c r="D82" s="1"/>
      <c r="E82" s="1"/>
    </row>
    <row r="83" spans="1:43" x14ac:dyDescent="0.25">
      <c r="B83" s="1"/>
      <c r="C83" s="1"/>
      <c r="D83" s="1"/>
      <c r="E83" s="1"/>
      <c r="O83" s="3"/>
      <c r="P83" s="3"/>
      <c r="Q83" s="3"/>
      <c r="R83" s="3"/>
      <c r="S83" s="3"/>
      <c r="U83" s="3"/>
      <c r="V83" s="3"/>
      <c r="W83" s="3"/>
      <c r="X83" s="3"/>
      <c r="Y83" s="3"/>
      <c r="Z83" s="3"/>
      <c r="AA83" s="3"/>
      <c r="AB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thickBot="1" x14ac:dyDescent="0.3">
      <c r="B84" s="1"/>
      <c r="C84" s="1"/>
      <c r="D84" s="1"/>
      <c r="H84" s="2"/>
      <c r="J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25">
      <c r="B85" s="132"/>
      <c r="C85" s="132" t="s">
        <v>370</v>
      </c>
      <c r="D85" s="128"/>
      <c r="F85" s="4"/>
      <c r="J85" s="3"/>
      <c r="K85" s="3"/>
      <c r="L85" s="3"/>
      <c r="M85" s="3"/>
      <c r="P85" s="3"/>
      <c r="Q85" s="3"/>
      <c r="R85" s="3"/>
      <c r="S85" s="3"/>
      <c r="T85" s="3"/>
      <c r="U85" s="3"/>
      <c r="V85" s="3"/>
      <c r="W85" s="3"/>
      <c r="AM85" s="3"/>
      <c r="AN85" s="3"/>
      <c r="AO85" s="3"/>
      <c r="AP85" s="3"/>
      <c r="AQ85" s="3"/>
    </row>
    <row r="86" spans="1:43" ht="13.5" thickBot="1" x14ac:dyDescent="0.3">
      <c r="B86" s="136"/>
      <c r="C86" s="133" t="s">
        <v>371</v>
      </c>
      <c r="D86" s="130">
        <f>D87+D91</f>
        <v>30</v>
      </c>
      <c r="F86" s="4"/>
      <c r="J86" s="3"/>
      <c r="K86" s="3"/>
      <c r="L86" s="3"/>
      <c r="M86" s="3"/>
      <c r="P86" s="3"/>
      <c r="Q86" s="3"/>
      <c r="R86" s="3"/>
      <c r="S86" s="3"/>
      <c r="T86" s="3"/>
      <c r="U86" s="3"/>
      <c r="V86" s="3"/>
      <c r="W86" s="3"/>
      <c r="AM86" s="3"/>
      <c r="AN86" s="3"/>
      <c r="AO86" s="3"/>
      <c r="AP86" s="3"/>
      <c r="AQ86" s="3"/>
    </row>
    <row r="87" spans="1:43" x14ac:dyDescent="0.25">
      <c r="B87" s="136"/>
      <c r="C87" s="103" t="s">
        <v>372</v>
      </c>
      <c r="D87" s="134">
        <f>SUM(D88:D90)</f>
        <v>13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25">
      <c r="B88" s="136" t="s">
        <v>373</v>
      </c>
      <c r="C88" s="105" t="s">
        <v>287</v>
      </c>
      <c r="D88" s="129">
        <v>4</v>
      </c>
    </row>
    <row r="89" spans="1:43" x14ac:dyDescent="0.25">
      <c r="B89" s="136" t="s">
        <v>374</v>
      </c>
      <c r="C89" s="105" t="s">
        <v>297</v>
      </c>
      <c r="D89" s="129">
        <v>5</v>
      </c>
    </row>
    <row r="90" spans="1:43" x14ac:dyDescent="0.25">
      <c r="B90" s="136" t="s">
        <v>285</v>
      </c>
      <c r="C90" s="105" t="s">
        <v>286</v>
      </c>
      <c r="D90" s="129">
        <v>4</v>
      </c>
    </row>
    <row r="91" spans="1:43" x14ac:dyDescent="0.25">
      <c r="B91" s="136"/>
      <c r="C91" s="103" t="s">
        <v>375</v>
      </c>
      <c r="D91" s="134">
        <f>D92</f>
        <v>17</v>
      </c>
      <c r="E91" s="1"/>
      <c r="N91" s="3"/>
      <c r="O91" s="2"/>
    </row>
    <row r="92" spans="1:43" x14ac:dyDescent="0.25">
      <c r="B92" s="136"/>
      <c r="C92" s="109" t="s">
        <v>394</v>
      </c>
      <c r="D92" s="135">
        <f>SUM(D93:D96)</f>
        <v>17</v>
      </c>
      <c r="E92" s="1"/>
    </row>
    <row r="93" spans="1:43" x14ac:dyDescent="0.25">
      <c r="B93" s="136" t="s">
        <v>385</v>
      </c>
      <c r="C93" s="105" t="s">
        <v>384</v>
      </c>
      <c r="D93" s="129">
        <v>4</v>
      </c>
      <c r="E93" s="1"/>
    </row>
    <row r="94" spans="1:43" x14ac:dyDescent="0.25">
      <c r="B94" s="136" t="s">
        <v>387</v>
      </c>
      <c r="C94" s="105" t="s">
        <v>386</v>
      </c>
      <c r="D94" s="129">
        <v>5</v>
      </c>
      <c r="E94" s="1"/>
    </row>
    <row r="95" spans="1:43" x14ac:dyDescent="0.25">
      <c r="B95" s="136" t="s">
        <v>389</v>
      </c>
      <c r="C95" s="105" t="s">
        <v>388</v>
      </c>
      <c r="D95" s="129">
        <v>4</v>
      </c>
      <c r="E95" s="1"/>
    </row>
    <row r="96" spans="1:43" x14ac:dyDescent="0.25">
      <c r="B96" s="136" t="s">
        <v>391</v>
      </c>
      <c r="C96" s="105" t="s">
        <v>390</v>
      </c>
      <c r="D96" s="129">
        <v>4</v>
      </c>
    </row>
    <row r="97" spans="1:46" x14ac:dyDescent="0.25">
      <c r="B97" s="136"/>
      <c r="C97" s="109" t="s">
        <v>376</v>
      </c>
      <c r="D97" s="135">
        <f>SUM(D98:D101)</f>
        <v>16</v>
      </c>
    </row>
    <row r="98" spans="1:46" x14ac:dyDescent="0.25">
      <c r="B98" s="136" t="s">
        <v>339</v>
      </c>
      <c r="C98" s="105" t="s">
        <v>340</v>
      </c>
      <c r="D98" s="129">
        <v>4</v>
      </c>
    </row>
    <row r="99" spans="1:46" x14ac:dyDescent="0.25">
      <c r="B99" s="136" t="s">
        <v>341</v>
      </c>
      <c r="C99" s="105" t="s">
        <v>342</v>
      </c>
      <c r="D99" s="129">
        <v>4</v>
      </c>
    </row>
    <row r="100" spans="1:46" x14ac:dyDescent="0.25">
      <c r="B100" s="136" t="s">
        <v>343</v>
      </c>
      <c r="C100" s="105" t="s">
        <v>344</v>
      </c>
      <c r="D100" s="129">
        <v>4</v>
      </c>
    </row>
    <row r="101" spans="1:46" ht="13.5" thickBot="1" x14ac:dyDescent="0.3">
      <c r="B101" s="133" t="s">
        <v>345</v>
      </c>
      <c r="C101" s="107" t="s">
        <v>346</v>
      </c>
      <c r="D101" s="130">
        <v>4</v>
      </c>
    </row>
    <row r="102" spans="1:46" s="2" customFormat="1" x14ac:dyDescent="0.25">
      <c r="A102" s="1"/>
      <c r="B102" s="3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s="2" customFormat="1" x14ac:dyDescent="0.25">
      <c r="A103" s="1"/>
      <c r="B103" s="3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2" customFormat="1" x14ac:dyDescent="0.25">
      <c r="A104" s="1"/>
      <c r="B104" s="3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2" customFormat="1" x14ac:dyDescent="0.25">
      <c r="A105" s="1"/>
      <c r="B105" s="3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2" customFormat="1" x14ac:dyDescent="0.25">
      <c r="A106" s="1"/>
      <c r="B106" s="3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</sheetData>
  <mergeCells count="34">
    <mergeCell ref="AG76:AK76"/>
    <mergeCell ref="AL76:AP76"/>
    <mergeCell ref="A69:C69"/>
    <mergeCell ref="A75:C75"/>
    <mergeCell ref="E76:F76"/>
    <mergeCell ref="H76:L76"/>
    <mergeCell ref="M76:Q76"/>
    <mergeCell ref="R76:V76"/>
    <mergeCell ref="W76:AA76"/>
    <mergeCell ref="AB76:AF76"/>
    <mergeCell ref="W5:AA5"/>
    <mergeCell ref="A62:C62"/>
    <mergeCell ref="A7:C7"/>
    <mergeCell ref="A17:C17"/>
    <mergeCell ref="B54:C54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0">
    <cfRule type="cellIs" dxfId="6" priority="13" operator="greaterThan">
      <formula>5</formula>
    </cfRule>
  </conditionalFormatting>
  <conditionalFormatting sqref="P80">
    <cfRule type="cellIs" dxfId="5" priority="6" operator="greaterThan">
      <formula>5</formula>
    </cfRule>
  </conditionalFormatting>
  <conditionalFormatting sqref="U80">
    <cfRule type="cellIs" dxfId="4" priority="5" operator="greaterThan">
      <formula>5</formula>
    </cfRule>
  </conditionalFormatting>
  <conditionalFormatting sqref="Z80">
    <cfRule type="cellIs" dxfId="3" priority="4" operator="greaterThan">
      <formula>5</formula>
    </cfRule>
  </conditionalFormatting>
  <conditionalFormatting sqref="AE80">
    <cfRule type="cellIs" dxfId="2" priority="3" operator="greaterThan">
      <formula>5</formula>
    </cfRule>
  </conditionalFormatting>
  <conditionalFormatting sqref="AJ80">
    <cfRule type="cellIs" dxfId="1" priority="2" operator="greaterThan">
      <formula>5</formula>
    </cfRule>
  </conditionalFormatting>
  <conditionalFormatting sqref="AO80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2025-04-22T12:50:55Z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