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Forgács Anita\Desktop\GI mintatantervek\"/>
    </mc:Choice>
  </mc:AlternateContent>
  <xr:revisionPtr revIDLastSave="0" documentId="13_ncr:1_{53B6ECF2-964F-44BE-805A-FFF9D080BCA9}" xr6:coauthVersionLast="47" xr6:coauthVersionMax="47" xr10:uidLastSave="{00000000-0000-0000-0000-000000000000}"/>
  <bookViews>
    <workbookView xWindow="10575" yWindow="660" windowWidth="27510" windowHeight="15225" xr2:uid="{00000000-000D-0000-FFFF-FFFF00000000}"/>
  </bookViews>
  <sheets>
    <sheet name="Esti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3" l="1"/>
  <c r="E67" i="3"/>
  <c r="E11" i="3"/>
  <c r="K64" i="3" l="1"/>
  <c r="M64" i="3"/>
  <c r="P64" i="3"/>
  <c r="R64" i="3"/>
  <c r="E90" i="3" l="1"/>
  <c r="E85" i="3"/>
  <c r="E81" i="3"/>
  <c r="F69" i="3"/>
  <c r="E69" i="3"/>
  <c r="F66" i="3"/>
  <c r="E66" i="3"/>
  <c r="F65" i="3"/>
  <c r="E65" i="3"/>
  <c r="E64" i="3" s="1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Q64" i="3"/>
  <c r="O64" i="3"/>
  <c r="N64" i="3"/>
  <c r="L64" i="3"/>
  <c r="J64" i="3"/>
  <c r="I64" i="3"/>
  <c r="G64" i="3"/>
  <c r="F63" i="3"/>
  <c r="E63" i="3"/>
  <c r="F62" i="3"/>
  <c r="E62" i="3"/>
  <c r="F61" i="3"/>
  <c r="E61" i="3"/>
  <c r="AO60" i="3"/>
  <c r="AN60" i="3"/>
  <c r="AM60" i="3"/>
  <c r="AL60" i="3"/>
  <c r="AK60" i="3"/>
  <c r="AJ60" i="3"/>
  <c r="AI60" i="3"/>
  <c r="AH60" i="3"/>
  <c r="AF60" i="3"/>
  <c r="AE60" i="3"/>
  <c r="AD60" i="3"/>
  <c r="AC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AO51" i="3"/>
  <c r="AN51" i="3"/>
  <c r="AM51" i="3"/>
  <c r="AL51" i="3"/>
  <c r="AK51" i="3"/>
  <c r="AJ51" i="3"/>
  <c r="AI51" i="3"/>
  <c r="AG51" i="3"/>
  <c r="AE51" i="3"/>
  <c r="AD51" i="3"/>
  <c r="Z51" i="3"/>
  <c r="Y51" i="3"/>
  <c r="W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AO42" i="3"/>
  <c r="AN42" i="3"/>
  <c r="AM42" i="3"/>
  <c r="AL42" i="3"/>
  <c r="AK42" i="3"/>
  <c r="AJ42" i="3"/>
  <c r="AI42" i="3"/>
  <c r="AH42" i="3"/>
  <c r="AG42" i="3"/>
  <c r="AE42" i="3"/>
  <c r="AD42" i="3"/>
  <c r="Z42" i="3"/>
  <c r="Y42" i="3"/>
  <c r="W42" i="3"/>
  <c r="U42" i="3"/>
  <c r="T42" i="3"/>
  <c r="S42" i="3"/>
  <c r="R42" i="3"/>
  <c r="Q42" i="3"/>
  <c r="P42" i="3"/>
  <c r="O42" i="3"/>
  <c r="N42" i="3"/>
  <c r="M42" i="3"/>
  <c r="L42" i="3"/>
  <c r="L71" i="3" s="1"/>
  <c r="K42" i="3"/>
  <c r="J42" i="3"/>
  <c r="I42" i="3"/>
  <c r="H42" i="3"/>
  <c r="G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AO27" i="3"/>
  <c r="AN27" i="3"/>
  <c r="AM27" i="3"/>
  <c r="AL27" i="3"/>
  <c r="AK27" i="3"/>
  <c r="AJ27" i="3"/>
  <c r="AI27" i="3"/>
  <c r="AH27" i="3"/>
  <c r="AG27" i="3"/>
  <c r="AE27" i="3"/>
  <c r="AD27" i="3"/>
  <c r="AC27" i="3"/>
  <c r="Z27" i="3"/>
  <c r="Y27" i="3"/>
  <c r="W27" i="3"/>
  <c r="U27" i="3"/>
  <c r="T27" i="3"/>
  <c r="P27" i="3"/>
  <c r="O27" i="3"/>
  <c r="M27" i="3"/>
  <c r="K27" i="3"/>
  <c r="J27" i="3"/>
  <c r="H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Z17" i="3"/>
  <c r="Y17" i="3"/>
  <c r="W17" i="3"/>
  <c r="U17" i="3"/>
  <c r="T17" i="3"/>
  <c r="P17" i="3"/>
  <c r="O17" i="3"/>
  <c r="O72" i="3" s="1"/>
  <c r="K17" i="3"/>
  <c r="J17" i="3"/>
  <c r="I17" i="3"/>
  <c r="F16" i="3"/>
  <c r="E16" i="3"/>
  <c r="F15" i="3"/>
  <c r="E15" i="3"/>
  <c r="F14" i="3"/>
  <c r="E14" i="3"/>
  <c r="F13" i="3"/>
  <c r="E13" i="3"/>
  <c r="F12" i="3"/>
  <c r="E12" i="3"/>
  <c r="F11" i="3"/>
  <c r="F10" i="3"/>
  <c r="E10" i="3"/>
  <c r="F9" i="3"/>
  <c r="E9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B71" i="3" s="1"/>
  <c r="AA8" i="3"/>
  <c r="AA71" i="3" s="1"/>
  <c r="Z8" i="3"/>
  <c r="Y8" i="3"/>
  <c r="X8" i="3"/>
  <c r="U8" i="3"/>
  <c r="T8" i="3"/>
  <c r="S8" i="3"/>
  <c r="P8" i="3"/>
  <c r="O8" i="3"/>
  <c r="O74" i="3" s="1"/>
  <c r="K8" i="3"/>
  <c r="J8" i="3"/>
  <c r="H71" i="3" l="1"/>
  <c r="P71" i="3"/>
  <c r="R71" i="3"/>
  <c r="G71" i="3"/>
  <c r="Q71" i="3"/>
  <c r="Y71" i="3"/>
  <c r="F8" i="3"/>
  <c r="AI71" i="3"/>
  <c r="F42" i="3"/>
  <c r="T74" i="3"/>
  <c r="AD74" i="3"/>
  <c r="F60" i="3"/>
  <c r="J71" i="3"/>
  <c r="J72" i="3"/>
  <c r="AG71" i="3"/>
  <c r="J74" i="3"/>
  <c r="AK71" i="3"/>
  <c r="N71" i="3"/>
  <c r="V71" i="3"/>
  <c r="AD73" i="3"/>
  <c r="AL71" i="3"/>
  <c r="F27" i="3"/>
  <c r="Y74" i="3"/>
  <c r="T73" i="3"/>
  <c r="F51" i="3"/>
  <c r="AC71" i="3"/>
  <c r="O71" i="3"/>
  <c r="W71" i="3"/>
  <c r="AE71" i="3"/>
  <c r="AM71" i="3"/>
  <c r="F64" i="3"/>
  <c r="AJ71" i="3"/>
  <c r="T72" i="3"/>
  <c r="Y73" i="3"/>
  <c r="AI72" i="3"/>
  <c r="F17" i="3"/>
  <c r="K71" i="3"/>
  <c r="S71" i="3"/>
  <c r="S76" i="3" s="1"/>
  <c r="M71" i="3"/>
  <c r="N76" i="3" s="1"/>
  <c r="U71" i="3"/>
  <c r="X71" i="3"/>
  <c r="AF71" i="3"/>
  <c r="AN71" i="3"/>
  <c r="O73" i="3"/>
  <c r="O76" i="3" s="1"/>
  <c r="AO71" i="3"/>
  <c r="J73" i="3"/>
  <c r="Z71" i="3"/>
  <c r="I71" i="3"/>
  <c r="E60" i="3"/>
  <c r="E51" i="3"/>
  <c r="AH71" i="3"/>
  <c r="E42" i="3"/>
  <c r="E27" i="3"/>
  <c r="E17" i="3"/>
  <c r="E8" i="3"/>
  <c r="AC76" i="3"/>
  <c r="AD72" i="3"/>
  <c r="AD76" i="3" s="1"/>
  <c r="AI73" i="3"/>
  <c r="AN73" i="3"/>
  <c r="T71" i="3"/>
  <c r="AD71" i="3"/>
  <c r="Y72" i="3"/>
  <c r="AI74" i="3"/>
  <c r="E71" i="3" l="1"/>
  <c r="AH76" i="3"/>
  <c r="Y76" i="3"/>
  <c r="I76" i="3"/>
  <c r="T76" i="3"/>
  <c r="X76" i="3"/>
  <c r="J76" i="3"/>
  <c r="AN76" i="3"/>
  <c r="AM76" i="3"/>
  <c r="F71" i="3"/>
  <c r="F72" i="3"/>
  <c r="AI7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Windows-felhasználó</author>
    <author>tc={E88D86BB-810C-4EC8-860F-DA069A3DF8AD}</author>
  </authors>
  <commentList>
    <comment ref="R26" authorId="0" shapeId="0" xr:uid="{ED953029-48E1-4388-82AE-F8E9294E8C6A}">
      <text>
        <r>
          <rPr>
            <b/>
            <sz val="9"/>
            <color indexed="81"/>
            <rFont val="Tahoma"/>
            <charset val="1"/>
          </rPr>
          <t>Windows-felhasználó:</t>
        </r>
        <r>
          <rPr>
            <sz val="9"/>
            <color indexed="81"/>
            <rFont val="Tahoma"/>
            <charset val="1"/>
          </rPr>
          <t xml:space="preserve">
A nappalin az 2 óra, akkor ennek nem 1-nek kéne lennie?
</t>
        </r>
      </text>
    </comment>
    <comment ref="B28" authorId="1" shapeId="0" xr:uid="{E88D86BB-810C-4EC8-860F-DA069A3DF8AD}">
      <text>
        <r>
          <rPr>
            <sz val="10"/>
            <rFont val="Arial"/>
            <family val="2"/>
            <charset val="238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A NIK szerepel mint Intézet de valamiért a VFI-hez lett kódolva, én már nem emlékszem hogy ez direkt vagy véletlen, légyszi kérdezz rá. Valószínű megegyeztek hogy ők tanítják, de menjünk biztosra.</t>
        </r>
      </text>
    </comment>
  </commentList>
</comments>
</file>

<file path=xl/sharedStrings.xml><?xml version="1.0" encoding="utf-8"?>
<sst xmlns="http://schemas.openxmlformats.org/spreadsheetml/2006/main" count="313" uniqueCount="169">
  <si>
    <t>MINTATANTERV</t>
  </si>
  <si>
    <t xml:space="preserve">Gazdaságinformatikus BSc szak </t>
  </si>
  <si>
    <t xml:space="preserve">  heti óraszámokkal (ea, tgy., l.)) ; követelményekkel (k.); kreditekkel (kr.)</t>
  </si>
  <si>
    <t>TantárgyKód</t>
  </si>
  <si>
    <t>Tantárgyak</t>
  </si>
  <si>
    <t>e-learning</t>
  </si>
  <si>
    <t xml:space="preserve">heti össz. </t>
  </si>
  <si>
    <t>Félévek</t>
  </si>
  <si>
    <t>Előtanulmány</t>
  </si>
  <si>
    <t>óra</t>
  </si>
  <si>
    <t>kr.</t>
  </si>
  <si>
    <t>1.</t>
  </si>
  <si>
    <t>2.</t>
  </si>
  <si>
    <t>3.</t>
  </si>
  <si>
    <t>4.</t>
  </si>
  <si>
    <t>5.</t>
  </si>
  <si>
    <t>7. Mobility Window</t>
  </si>
  <si>
    <t>ea</t>
  </si>
  <si>
    <t>tgy</t>
  </si>
  <si>
    <t>l</t>
  </si>
  <si>
    <t>k</t>
  </si>
  <si>
    <t>kr</t>
  </si>
  <si>
    <t>Kód</t>
  </si>
  <si>
    <t>A</t>
  </si>
  <si>
    <t>Természettudományi ismeretek</t>
  </si>
  <si>
    <t>20-40 kredit</t>
  </si>
  <si>
    <t>Matematikai alapismeretek</t>
  </si>
  <si>
    <t>é</t>
  </si>
  <si>
    <t>Analizis</t>
  </si>
  <si>
    <t>v</t>
  </si>
  <si>
    <t>Bevezetés az informatikába</t>
  </si>
  <si>
    <t>Informatika alapjai</t>
  </si>
  <si>
    <t>Diszkrét matematika és lineáris algebra</t>
  </si>
  <si>
    <t>Valószínűségszámítás és matematikai statisztika</t>
  </si>
  <si>
    <t>Közgazdaságtan I.</t>
  </si>
  <si>
    <t>Operációkutatási módszerek és algoritmusok</t>
  </si>
  <si>
    <t>B</t>
  </si>
  <si>
    <t>Gazdasági és humán ismeretek</t>
  </si>
  <si>
    <t>30-40 kredit;</t>
  </si>
  <si>
    <t>Tanulásmódszertani és kreatív megoldások a szakmában a XXI. században</t>
  </si>
  <si>
    <t>Tutori rendszer kiépítése és korszerű tanulástechnikai alapkompetenciák a mérnökké válás során</t>
  </si>
  <si>
    <t>Közgazdaságtan II.</t>
  </si>
  <si>
    <t>Vállalkozásgazdaságtan</t>
  </si>
  <si>
    <t>blended</t>
  </si>
  <si>
    <t>Vezetésszervezés</t>
  </si>
  <si>
    <t>Vállalati pénzügyek és számvitel</t>
  </si>
  <si>
    <t>Startup projektek gazdasági támogatása</t>
  </si>
  <si>
    <t>Controlling</t>
  </si>
  <si>
    <t>Hallgatói tutorálás</t>
  </si>
  <si>
    <t>elearning</t>
  </si>
  <si>
    <t>C</t>
  </si>
  <si>
    <t>Gazdaságinformatikai szakmai ismeretek</t>
  </si>
  <si>
    <t>65-110 kredit</t>
  </si>
  <si>
    <t xml:space="preserve">Bevezetés a programozásba </t>
  </si>
  <si>
    <t xml:space="preserve">Programozási alapismeretek </t>
  </si>
  <si>
    <t xml:space="preserve">Szoftvertechnológia </t>
  </si>
  <si>
    <t>Rendszerszervezés</t>
  </si>
  <si>
    <t>Adatbázis tervezés</t>
  </si>
  <si>
    <t>Webprogramozás</t>
  </si>
  <si>
    <t>ERP rendszerek</t>
  </si>
  <si>
    <t>Korszerű operációs rendszerek</t>
  </si>
  <si>
    <t xml:space="preserve">Nagy szoftverrendszerek fejlesztése </t>
  </si>
  <si>
    <t>Információbiztonság</t>
  </si>
  <si>
    <t>Projektmenedzsment</t>
  </si>
  <si>
    <t>Innovációmenedzsment és technológiai transzfer</t>
  </si>
  <si>
    <t>Számítógép architekturák alapjai</t>
  </si>
  <si>
    <t>Stratégiai és üzleti tervezés</t>
  </si>
  <si>
    <t>D</t>
  </si>
  <si>
    <t>Üzleti elemező specializáció</t>
  </si>
  <si>
    <t>min 40 kredit</t>
  </si>
  <si>
    <t>Adatbányászat</t>
  </si>
  <si>
    <t>Statisztikai elemzések informatikai támogatása</t>
  </si>
  <si>
    <t>Döntéstámogató rendszerek</t>
  </si>
  <si>
    <t>Vállalati döntések informatikája</t>
  </si>
  <si>
    <t>Blockchain a gyakorlatban</t>
  </si>
  <si>
    <t>Haladó adatelemzés</t>
  </si>
  <si>
    <t>Projektmunka</t>
  </si>
  <si>
    <t>Szakdolgozat</t>
  </si>
  <si>
    <t>Vállalatinformatikai specializáció</t>
  </si>
  <si>
    <t>Informatikai projektek menedzselése</t>
  </si>
  <si>
    <t>Vállalatok menedzselése üzleti szimulációs módszerekkel</t>
  </si>
  <si>
    <t>Vállalkozói ismeretek</t>
  </si>
  <si>
    <t>BPR - Üzleti folyamatok újratervezése</t>
  </si>
  <si>
    <t>E-kereskedelem</t>
  </si>
  <si>
    <t>Ügyfélkapcsolatok kezelése</t>
  </si>
  <si>
    <t>E</t>
  </si>
  <si>
    <t>Szabadon választható tárgyak</t>
  </si>
  <si>
    <t>Választható tárgy I.</t>
  </si>
  <si>
    <t>Idegen nyelvű választható tárgy I.</t>
  </si>
  <si>
    <t>Idegen nyelvű választható tárgy II.</t>
  </si>
  <si>
    <t>F</t>
  </si>
  <si>
    <t>Kritérium követelmények</t>
  </si>
  <si>
    <t>Testnevelés I.</t>
  </si>
  <si>
    <t>h</t>
  </si>
  <si>
    <t>Testnevelés II.</t>
  </si>
  <si>
    <t>Testnevelés III.</t>
  </si>
  <si>
    <t>Testnevelés IV.</t>
  </si>
  <si>
    <t>GDIPAT1BNF</t>
  </si>
  <si>
    <t>Patronálás</t>
  </si>
  <si>
    <t>a</t>
  </si>
  <si>
    <t>Szakmai gyakorlat</t>
  </si>
  <si>
    <t>Összesen</t>
  </si>
  <si>
    <t>Évközi teljesítmény (é)</t>
  </si>
  <si>
    <t>Vizsga (v)</t>
  </si>
  <si>
    <t>Aláírás (a)</t>
  </si>
  <si>
    <t>Háromfokozatú értékelés (h)</t>
  </si>
  <si>
    <t>Összes követelmény</t>
  </si>
  <si>
    <t>Záróvizsga tárgyak</t>
  </si>
  <si>
    <t>kredit</t>
  </si>
  <si>
    <t>e</t>
  </si>
  <si>
    <t>gy</t>
  </si>
  <si>
    <t>Gazdaságinformatika tételsor (1)</t>
  </si>
  <si>
    <t>Vállalat informatika tételsor (2/A)</t>
  </si>
  <si>
    <t xml:space="preserve"> </t>
  </si>
  <si>
    <t>Üzleti elemző tételsor (2/B)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</si>
  <si>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</si>
  <si>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Esti tagozat</t>
  </si>
  <si>
    <t>NMXMA1IBEF</t>
  </si>
  <si>
    <t>NMXAN1IBEF</t>
  </si>
  <si>
    <t>GIXBI1IBEF</t>
  </si>
  <si>
    <t>GIXIA1IBEF</t>
  </si>
  <si>
    <t>NMXDM1IBEF</t>
  </si>
  <si>
    <t>NMXVM1IBEF</t>
  </si>
  <si>
    <t>GKXKG1IBEF</t>
  </si>
  <si>
    <t>GMXOK1IBEF</t>
  </si>
  <si>
    <t>GUXTK1IBEF</t>
  </si>
  <si>
    <t>GUXTR1IBEF</t>
  </si>
  <si>
    <t>GKXKG2IBEF</t>
  </si>
  <si>
    <t>GIEVG1IBEF</t>
  </si>
  <si>
    <t>GIEVS1IBEF</t>
  </si>
  <si>
    <t>GKEVP1IBEF</t>
  </si>
  <si>
    <t>GKESU1IBEF</t>
  </si>
  <si>
    <t>GIXCO1IBEF</t>
  </si>
  <si>
    <t>GUEHT1IBEF</t>
  </si>
  <si>
    <t>GIXBP1IBEF</t>
  </si>
  <si>
    <t>NSXPA1IBEF</t>
  </si>
  <si>
    <t>NSXSF1IBEF</t>
  </si>
  <si>
    <t>GIXRS1IBEF</t>
  </si>
  <si>
    <t>GIXAT1IBEF</t>
  </si>
  <si>
    <t>GIEWP1IBEF</t>
  </si>
  <si>
    <t>GIXER1IBEF</t>
  </si>
  <si>
    <t>GIXKO1IBEF</t>
  </si>
  <si>
    <t>NSXNS1IBEF</t>
  </si>
  <si>
    <t>GIXIB1IBEF</t>
  </si>
  <si>
    <t>GKEPM1IBEF</t>
  </si>
  <si>
    <t>GUXIM1IBEF</t>
  </si>
  <si>
    <t>GIXSU1IBEF</t>
  </si>
  <si>
    <t>GIXAB1IBEF</t>
  </si>
  <si>
    <t>GMXSE1IBEF</t>
  </si>
  <si>
    <t>GMXDT1IBEF</t>
  </si>
  <si>
    <t>GIXVD1IBEF</t>
  </si>
  <si>
    <t>GIXBC1IBEF</t>
  </si>
  <si>
    <t>GIPPM1IBEF</t>
  </si>
  <si>
    <t>GIDSD1IBEF</t>
  </si>
  <si>
    <t>GKXIP1IBEF</t>
  </si>
  <si>
    <t>GMXVM1IBEF</t>
  </si>
  <si>
    <t>GIXVI1IBEF</t>
  </si>
  <si>
    <t>GMXBP1IBEF</t>
  </si>
  <si>
    <t>GIESEK1IBEF</t>
  </si>
  <si>
    <t>GMXUK1IBEF</t>
  </si>
  <si>
    <t>G_V__0IBEF</t>
  </si>
  <si>
    <t>G_K__0IBEF</t>
  </si>
  <si>
    <t>GTSTESTNEV1</t>
  </si>
  <si>
    <t>GTSTESTNEV2</t>
  </si>
  <si>
    <t>GTSTESTNEV3</t>
  </si>
  <si>
    <t>GTSTESTNEV4</t>
  </si>
  <si>
    <t>GIGSG1IBEF</t>
  </si>
  <si>
    <t>NKXSA1IBEF</t>
  </si>
  <si>
    <t>NKXHA1IBEF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</si>
</sst>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b/>
      <strike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8"/>
      <color rgb="FF002060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11"/>
      <color rgb="FF21212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2">
    <xf numFmtId="0" fontId="0" fillId="0" borderId="0"/>
    <xf numFmtId="9" fontId="3" fillId="0" borderId="0" applyFont="0" applyFill="0" applyBorder="0" applyAlignment="0" applyProtection="0"/>
    <xf numFmtId="0" fontId="9" fillId="0" borderId="0"/>
    <xf numFmtId="0" fontId="3" fillId="0" borderId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18" fillId="37" borderId="0" applyNumberFormat="0" applyBorder="0" applyAlignment="0" applyProtection="0"/>
    <xf numFmtId="0" fontId="21" fillId="38" borderId="23" applyNumberFormat="0" applyAlignment="0" applyProtection="0"/>
    <xf numFmtId="0" fontId="23" fillId="39" borderId="26" applyNumberFormat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17" fillId="43" borderId="0" applyNumberFormat="0" applyBorder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0" applyNumberFormat="0" applyFill="0" applyBorder="0" applyAlignment="0" applyProtection="0"/>
    <xf numFmtId="0" fontId="19" fillId="44" borderId="23" applyNumberFormat="0" applyAlignment="0" applyProtection="0"/>
    <xf numFmtId="0" fontId="22" fillId="0" borderId="25" applyNumberFormat="0" applyFill="0" applyAlignment="0" applyProtection="0"/>
    <xf numFmtId="0" fontId="9" fillId="45" borderId="27" applyNumberFormat="0" applyFont="0" applyAlignment="0" applyProtection="0"/>
    <xf numFmtId="0" fontId="20" fillId="38" borderId="24" applyNumberFormat="0" applyAlignment="0" applyProtection="0"/>
    <xf numFmtId="0" fontId="28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4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3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9" fillId="45" borderId="27" applyNumberFormat="0" applyFont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7" fillId="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left"/>
    </xf>
    <xf numFmtId="0" fontId="9" fillId="0" borderId="6" xfId="2" applyBorder="1" applyAlignment="1">
      <alignment horizontal="left" vertical="center" wrapText="1"/>
    </xf>
    <xf numFmtId="0" fontId="3" fillId="0" borderId="0" xfId="3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16" xfId="0" applyFont="1" applyBorder="1" applyAlignment="1">
      <alignment horizontal="left"/>
    </xf>
    <xf numFmtId="1" fontId="0" fillId="0" borderId="6" xfId="0" applyNumberFormat="1" applyBorder="1" applyAlignment="1">
      <alignment horizontal="center"/>
    </xf>
    <xf numFmtId="0" fontId="8" fillId="0" borderId="6" xfId="3" applyFont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2" applyAlignment="1">
      <alignment horizontal="left" vertical="center" wrapText="1"/>
    </xf>
    <xf numFmtId="0" fontId="13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0" xfId="3" applyFont="1" applyAlignment="1">
      <alignment horizontal="center"/>
    </xf>
    <xf numFmtId="0" fontId="9" fillId="0" borderId="0" xfId="2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18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" xfId="3" applyFont="1" applyBorder="1" applyAlignment="1">
      <alignment horizontal="left"/>
    </xf>
    <xf numFmtId="1" fontId="10" fillId="0" borderId="6" xfId="0" applyNumberFormat="1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8" xfId="3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8" fillId="0" borderId="12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8" fillId="0" borderId="8" xfId="3" applyFont="1" applyBorder="1" applyAlignment="1">
      <alignment horizontal="left"/>
    </xf>
    <xf numFmtId="0" fontId="29" fillId="0" borderId="11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18" xfId="3" applyFont="1" applyBorder="1" applyAlignment="1">
      <alignment horizontal="left"/>
    </xf>
    <xf numFmtId="0" fontId="8" fillId="0" borderId="11" xfId="3" applyFont="1" applyBorder="1" applyAlignment="1">
      <alignment horizontal="left"/>
    </xf>
    <xf numFmtId="1" fontId="12" fillId="0" borderId="6" xfId="3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" fontId="12" fillId="0" borderId="6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1" fontId="8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9" fillId="0" borderId="6" xfId="2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30" fillId="0" borderId="6" xfId="2" applyFont="1" applyBorder="1" applyAlignment="1">
      <alignment horizontal="left" vertical="center" wrapText="1"/>
    </xf>
    <xf numFmtId="0" fontId="31" fillId="0" borderId="6" xfId="0" applyFont="1" applyBorder="1" applyAlignment="1">
      <alignment wrapText="1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2" fillId="0" borderId="34" xfId="0" applyFont="1" applyBorder="1" applyAlignment="1">
      <alignment horizontal="justify" vertical="center"/>
    </xf>
    <xf numFmtId="0" fontId="9" fillId="46" borderId="6" xfId="2" applyFill="1" applyBorder="1" applyAlignment="1">
      <alignment horizontal="left" vertical="center" wrapText="1"/>
    </xf>
    <xf numFmtId="164" fontId="10" fillId="0" borderId="6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31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12" fillId="46" borderId="6" xfId="0" applyNumberFormat="1" applyFont="1" applyFill="1" applyBorder="1" applyAlignment="1">
      <alignment horizontal="center"/>
    </xf>
    <xf numFmtId="164" fontId="8" fillId="46" borderId="6" xfId="0" applyNumberFormat="1" applyFont="1" applyFill="1" applyBorder="1" applyAlignment="1">
      <alignment horizontal="center"/>
    </xf>
    <xf numFmtId="0" fontId="7" fillId="46" borderId="6" xfId="0" applyFont="1" applyFill="1" applyBorder="1" applyAlignment="1">
      <alignment horizontal="center"/>
    </xf>
    <xf numFmtId="1" fontId="10" fillId="46" borderId="6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" xfId="3" applyFont="1" applyBorder="1" applyAlignment="1">
      <alignment horizontal="left"/>
    </xf>
    <xf numFmtId="0" fontId="8" fillId="0" borderId="11" xfId="3" applyFont="1" applyBorder="1" applyAlignment="1">
      <alignment horizontal="left"/>
    </xf>
    <xf numFmtId="1" fontId="7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46" borderId="18" xfId="0" applyFont="1" applyFill="1" applyBorder="1" applyAlignment="1">
      <alignment horizontal="left"/>
    </xf>
    <xf numFmtId="0" fontId="8" fillId="46" borderId="1" xfId="3" applyFont="1" applyFill="1" applyBorder="1" applyAlignment="1">
      <alignment horizontal="left"/>
    </xf>
    <xf numFmtId="164" fontId="10" fillId="46" borderId="6" xfId="0" applyNumberFormat="1" applyFont="1" applyFill="1" applyBorder="1" applyAlignment="1">
      <alignment horizontal="center"/>
    </xf>
    <xf numFmtId="0" fontId="7" fillId="46" borderId="10" xfId="3" applyFont="1" applyFill="1" applyBorder="1" applyAlignment="1">
      <alignment horizontal="center"/>
    </xf>
    <xf numFmtId="0" fontId="7" fillId="46" borderId="6" xfId="3" applyFont="1" applyFill="1" applyBorder="1" applyAlignment="1">
      <alignment horizontal="center"/>
    </xf>
    <xf numFmtId="0" fontId="7" fillId="46" borderId="8" xfId="3" applyFont="1" applyFill="1" applyBorder="1" applyAlignment="1">
      <alignment horizontal="center"/>
    </xf>
    <xf numFmtId="0" fontId="8" fillId="46" borderId="8" xfId="0" applyFont="1" applyFill="1" applyBorder="1" applyAlignment="1">
      <alignment horizontal="left"/>
    </xf>
    <xf numFmtId="0" fontId="0" fillId="46" borderId="0" xfId="0" applyFill="1" applyAlignment="1">
      <alignment horizontal="left"/>
    </xf>
    <xf numFmtId="0" fontId="0" fillId="46" borderId="6" xfId="0" applyFill="1" applyBorder="1" applyAlignment="1">
      <alignment wrapText="1"/>
    </xf>
  </cellXfs>
  <cellStyles count="652">
    <cellStyle name="Accent1" xfId="4" xr:uid="{00000000-0005-0000-0000-000000000000}"/>
    <cellStyle name="Accent1 - 20%" xfId="5" xr:uid="{00000000-0005-0000-0000-000001000000}"/>
    <cellStyle name="Accent1 - 20% 2" xfId="48" xr:uid="{00000000-0005-0000-0000-000002000000}"/>
    <cellStyle name="Accent1 - 20% 2 2" xfId="120" xr:uid="{00000000-0005-0000-0000-000003000000}"/>
    <cellStyle name="Accent1 - 20% 2 2 2" xfId="273" xr:uid="{00000000-0005-0000-0000-000004000000}"/>
    <cellStyle name="Accent1 - 20% 2 2 2 2" xfId="582" xr:uid="{00000000-0005-0000-0000-000005000000}"/>
    <cellStyle name="Accent1 - 20% 2 2 3" xfId="429" xr:uid="{00000000-0005-0000-0000-000006000000}"/>
    <cellStyle name="Accent1 - 20% 2 3" xfId="202" xr:uid="{00000000-0005-0000-0000-000007000000}"/>
    <cellStyle name="Accent1 - 20% 2 3 2" xfId="511" xr:uid="{00000000-0005-0000-0000-000008000000}"/>
    <cellStyle name="Accent1 - 20% 2 4" xfId="358" xr:uid="{00000000-0005-0000-0000-000009000000}"/>
    <cellStyle name="Accent1 - 20% 3" xfId="97" xr:uid="{00000000-0005-0000-0000-00000A000000}"/>
    <cellStyle name="Accent1 - 20% 3 2" xfId="250" xr:uid="{00000000-0005-0000-0000-00000B000000}"/>
    <cellStyle name="Accent1 - 20% 3 2 2" xfId="559" xr:uid="{00000000-0005-0000-0000-00000C000000}"/>
    <cellStyle name="Accent1 - 20% 3 3" xfId="406" xr:uid="{00000000-0005-0000-0000-00000D000000}"/>
    <cellStyle name="Accent1 - 20% 4" xfId="190" xr:uid="{00000000-0005-0000-0000-00000E000000}"/>
    <cellStyle name="Accent1 - 20% 4 2" xfId="499" xr:uid="{00000000-0005-0000-0000-00000F000000}"/>
    <cellStyle name="Accent1 - 20% 5" xfId="345" xr:uid="{00000000-0005-0000-0000-000010000000}"/>
    <cellStyle name="Accent1 - 40%" xfId="6" xr:uid="{00000000-0005-0000-0000-000011000000}"/>
    <cellStyle name="Accent1 - 40% 2" xfId="49" xr:uid="{00000000-0005-0000-0000-000012000000}"/>
    <cellStyle name="Accent1 - 40% 2 2" xfId="121" xr:uid="{00000000-0005-0000-0000-000013000000}"/>
    <cellStyle name="Accent1 - 40% 2 2 2" xfId="274" xr:uid="{00000000-0005-0000-0000-000014000000}"/>
    <cellStyle name="Accent1 - 40% 2 2 2 2" xfId="583" xr:uid="{00000000-0005-0000-0000-000015000000}"/>
    <cellStyle name="Accent1 - 40% 2 2 3" xfId="430" xr:uid="{00000000-0005-0000-0000-000016000000}"/>
    <cellStyle name="Accent1 - 40% 2 3" xfId="203" xr:uid="{00000000-0005-0000-0000-000017000000}"/>
    <cellStyle name="Accent1 - 40% 2 3 2" xfId="512" xr:uid="{00000000-0005-0000-0000-000018000000}"/>
    <cellStyle name="Accent1 - 40% 2 4" xfId="359" xr:uid="{00000000-0005-0000-0000-000019000000}"/>
    <cellStyle name="Accent1 - 40% 3" xfId="98" xr:uid="{00000000-0005-0000-0000-00001A000000}"/>
    <cellStyle name="Accent1 - 40% 3 2" xfId="251" xr:uid="{00000000-0005-0000-0000-00001B000000}"/>
    <cellStyle name="Accent1 - 40% 3 2 2" xfId="560" xr:uid="{00000000-0005-0000-0000-00001C000000}"/>
    <cellStyle name="Accent1 - 40% 3 3" xfId="407" xr:uid="{00000000-0005-0000-0000-00001D000000}"/>
    <cellStyle name="Accent1 - 40% 4" xfId="191" xr:uid="{00000000-0005-0000-0000-00001E000000}"/>
    <cellStyle name="Accent1 - 40% 4 2" xfId="500" xr:uid="{00000000-0005-0000-0000-00001F000000}"/>
    <cellStyle name="Accent1 - 40% 5" xfId="346" xr:uid="{00000000-0005-0000-0000-000020000000}"/>
    <cellStyle name="Accent1 - 60%" xfId="7" xr:uid="{00000000-0005-0000-0000-000021000000}"/>
    <cellStyle name="Accent1 2" xfId="162" hidden="1" xr:uid="{00000000-0005-0000-0000-00003B000000}"/>
    <cellStyle name="Accent1 2" xfId="294" hidden="1" xr:uid="{00000000-0005-0000-0000-000031000000}"/>
    <cellStyle name="Accent1 2" xfId="114" hidden="1" xr:uid="{00000000-0005-0000-0000-000027000000}"/>
    <cellStyle name="Accent1 2" xfId="223" hidden="1" xr:uid="{00000000-0005-0000-0000-00002B000000}"/>
    <cellStyle name="Accent1 2" xfId="267" hidden="1" xr:uid="{00000000-0005-0000-0000-000029000000}"/>
    <cellStyle name="Accent1 2" xfId="184" hidden="1" xr:uid="{00000000-0005-0000-0000-000038000000}"/>
    <cellStyle name="Accent1 2" xfId="337" hidden="1" xr:uid="{00000000-0005-0000-0000-00002A000000}"/>
    <cellStyle name="Accent1 2" xfId="83" hidden="1" xr:uid="{00000000-0005-0000-0000-000026000000}"/>
    <cellStyle name="Accent1 2" xfId="315" hidden="1" xr:uid="{00000000-0005-0000-0000-00002F000000}"/>
    <cellStyle name="Accent1 2" xfId="141" hidden="1" xr:uid="{00000000-0005-0000-0000-000025000000}"/>
    <cellStyle name="Accent1 2" xfId="91" hidden="1" xr:uid="{00000000-0005-0000-0000-000022000000}"/>
    <cellStyle name="Accent1 2" xfId="646" hidden="1" xr:uid="{00000000-0005-0000-0000-000024000000}"/>
    <cellStyle name="Accent1 2" xfId="154" hidden="1" xr:uid="{00000000-0005-0000-0000-000032000000}"/>
    <cellStyle name="Accent1 2" xfId="236" hidden="1" xr:uid="{00000000-0005-0000-0000-000042000000}"/>
    <cellStyle name="Accent1 2" xfId="244" hidden="1" xr:uid="{00000000-0005-0000-0000-00002C000000}"/>
    <cellStyle name="Accent1 2" xfId="330" hidden="1" xr:uid="{00000000-0005-0000-0000-000023000000}"/>
    <cellStyle name="Accent1 2" xfId="177" hidden="1" xr:uid="{00000000-0005-0000-0000-00002E000000}"/>
    <cellStyle name="Accent1 2" xfId="423" hidden="1" xr:uid="{00000000-0005-0000-0000-000030000000}"/>
    <cellStyle name="Accent1 2" xfId="379" hidden="1" xr:uid="{00000000-0005-0000-0000-000034000000}"/>
    <cellStyle name="Accent1 2" xfId="576" hidden="1" xr:uid="{00000000-0005-0000-0000-000040000000}"/>
    <cellStyle name="Accent1 2" xfId="486" hidden="1" xr:uid="{00000000-0005-0000-0000-00003A000000}"/>
    <cellStyle name="Accent1 2" xfId="553" hidden="1" xr:uid="{00000000-0005-0000-0000-00003F000000}"/>
    <cellStyle name="Accent1 2" xfId="307" hidden="1" xr:uid="{00000000-0005-0000-0000-000044000000}"/>
    <cellStyle name="Accent1 2" xfId="603" hidden="1" xr:uid="{00000000-0005-0000-0000-00003D000000}"/>
    <cellStyle name="Accent1 2" xfId="545" hidden="1" xr:uid="{00000000-0005-0000-0000-00002D000000}"/>
    <cellStyle name="Accent1 2" xfId="463" hidden="1" xr:uid="{00000000-0005-0000-0000-00003E000000}"/>
    <cellStyle name="Accent1 2" xfId="532" hidden="1" xr:uid="{00000000-0005-0000-0000-000043000000}"/>
    <cellStyle name="Accent1 2" xfId="392" hidden="1" xr:uid="{00000000-0005-0000-0000-000039000000}"/>
    <cellStyle name="Accent1 2" xfId="639" hidden="1" xr:uid="{00000000-0005-0000-0000-000045000000}"/>
    <cellStyle name="Accent1 2" xfId="450" hidden="1" xr:uid="{00000000-0005-0000-0000-000037000000}"/>
    <cellStyle name="Accent1 2" xfId="493" hidden="1" xr:uid="{00000000-0005-0000-0000-000035000000}"/>
    <cellStyle name="Accent1 2" xfId="400" hidden="1" xr:uid="{00000000-0005-0000-0000-000033000000}"/>
    <cellStyle name="Accent1 2" xfId="70" hidden="1" xr:uid="{00000000-0005-0000-0000-000036000000}"/>
    <cellStyle name="Accent1 2" xfId="471" hidden="1" xr:uid="{00000000-0005-0000-0000-00003C000000}"/>
    <cellStyle name="Accent1 2" xfId="624" hidden="1" xr:uid="{00000000-0005-0000-0000-000041000000}"/>
    <cellStyle name="Accent1 2" xfId="616" hidden="1" xr:uid="{00000000-0005-0000-0000-000028000000}"/>
    <cellStyle name="Accent2" xfId="8" xr:uid="{00000000-0005-0000-0000-000046000000}"/>
    <cellStyle name="Accent2 - 20%" xfId="9" xr:uid="{00000000-0005-0000-0000-000047000000}"/>
    <cellStyle name="Accent2 - 20% 2" xfId="50" xr:uid="{00000000-0005-0000-0000-000048000000}"/>
    <cellStyle name="Accent2 - 20% 2 2" xfId="122" xr:uid="{00000000-0005-0000-0000-000049000000}"/>
    <cellStyle name="Accent2 - 20% 2 2 2" xfId="275" xr:uid="{00000000-0005-0000-0000-00004A000000}"/>
    <cellStyle name="Accent2 - 20% 2 2 2 2" xfId="584" xr:uid="{00000000-0005-0000-0000-00004B000000}"/>
    <cellStyle name="Accent2 - 20% 2 2 3" xfId="431" xr:uid="{00000000-0005-0000-0000-00004C000000}"/>
    <cellStyle name="Accent2 - 20% 2 3" xfId="204" xr:uid="{00000000-0005-0000-0000-00004D000000}"/>
    <cellStyle name="Accent2 - 20% 2 3 2" xfId="513" xr:uid="{00000000-0005-0000-0000-00004E000000}"/>
    <cellStyle name="Accent2 - 20% 2 4" xfId="360" xr:uid="{00000000-0005-0000-0000-00004F000000}"/>
    <cellStyle name="Accent2 - 20% 3" xfId="99" xr:uid="{00000000-0005-0000-0000-000050000000}"/>
    <cellStyle name="Accent2 - 20% 3 2" xfId="252" xr:uid="{00000000-0005-0000-0000-000051000000}"/>
    <cellStyle name="Accent2 - 20% 3 2 2" xfId="561" xr:uid="{00000000-0005-0000-0000-000052000000}"/>
    <cellStyle name="Accent2 - 20% 3 3" xfId="408" xr:uid="{00000000-0005-0000-0000-000053000000}"/>
    <cellStyle name="Accent2 - 20% 4" xfId="192" xr:uid="{00000000-0005-0000-0000-000054000000}"/>
    <cellStyle name="Accent2 - 20% 4 2" xfId="501" xr:uid="{00000000-0005-0000-0000-000055000000}"/>
    <cellStyle name="Accent2 - 20% 5" xfId="347" xr:uid="{00000000-0005-0000-0000-000056000000}"/>
    <cellStyle name="Accent2 - 40%" xfId="10" xr:uid="{00000000-0005-0000-0000-000057000000}"/>
    <cellStyle name="Accent2 - 40% 2" xfId="51" xr:uid="{00000000-0005-0000-0000-000058000000}"/>
    <cellStyle name="Accent2 - 40% 2 2" xfId="123" xr:uid="{00000000-0005-0000-0000-000059000000}"/>
    <cellStyle name="Accent2 - 40% 2 2 2" xfId="276" xr:uid="{00000000-0005-0000-0000-00005A000000}"/>
    <cellStyle name="Accent2 - 40% 2 2 2 2" xfId="585" xr:uid="{00000000-0005-0000-0000-00005B000000}"/>
    <cellStyle name="Accent2 - 40% 2 2 3" xfId="432" xr:uid="{00000000-0005-0000-0000-00005C000000}"/>
    <cellStyle name="Accent2 - 40% 2 3" xfId="205" xr:uid="{00000000-0005-0000-0000-00005D000000}"/>
    <cellStyle name="Accent2 - 40% 2 3 2" xfId="514" xr:uid="{00000000-0005-0000-0000-00005E000000}"/>
    <cellStyle name="Accent2 - 40% 2 4" xfId="361" xr:uid="{00000000-0005-0000-0000-00005F000000}"/>
    <cellStyle name="Accent2 - 40% 3" xfId="100" xr:uid="{00000000-0005-0000-0000-000060000000}"/>
    <cellStyle name="Accent2 - 40% 3 2" xfId="253" xr:uid="{00000000-0005-0000-0000-000061000000}"/>
    <cellStyle name="Accent2 - 40% 3 2 2" xfId="562" xr:uid="{00000000-0005-0000-0000-000062000000}"/>
    <cellStyle name="Accent2 - 40% 3 3" xfId="409" xr:uid="{00000000-0005-0000-0000-000063000000}"/>
    <cellStyle name="Accent2 - 40% 4" xfId="193" xr:uid="{00000000-0005-0000-0000-000064000000}"/>
    <cellStyle name="Accent2 - 40% 4 2" xfId="502" xr:uid="{00000000-0005-0000-0000-000065000000}"/>
    <cellStyle name="Accent2 - 40% 5" xfId="348" xr:uid="{00000000-0005-0000-0000-000066000000}"/>
    <cellStyle name="Accent2 - 60%" xfId="11" xr:uid="{00000000-0005-0000-0000-000067000000}"/>
    <cellStyle name="Accent2 2" xfId="487" hidden="1" xr:uid="{00000000-0005-0000-0000-000085000000}"/>
    <cellStyle name="Accent2 2" xfId="237" hidden="1" xr:uid="{00000000-0005-0000-0000-00008B000000}"/>
    <cellStyle name="Accent2 2" xfId="268" hidden="1" xr:uid="{00000000-0005-0000-0000-00006A000000}"/>
    <cellStyle name="Accent2 2" xfId="84" hidden="1" xr:uid="{00000000-0005-0000-0000-000074000000}"/>
    <cellStyle name="Accent2 2" xfId="245" hidden="1" xr:uid="{00000000-0005-0000-0000-000075000000}"/>
    <cellStyle name="Accent2 2" xfId="533" hidden="1" xr:uid="{00000000-0005-0000-0000-000076000000}"/>
    <cellStyle name="Accent2 2" xfId="308" hidden="1" xr:uid="{00000000-0005-0000-0000-000073000000}"/>
    <cellStyle name="Accent2 2" xfId="338" hidden="1" xr:uid="{00000000-0005-0000-0000-00007C000000}"/>
    <cellStyle name="Accent2 2" xfId="92" hidden="1" xr:uid="{00000000-0005-0000-0000-000070000000}"/>
    <cellStyle name="Accent2 2" xfId="472" hidden="1" xr:uid="{00000000-0005-0000-0000-000084000000}"/>
    <cellStyle name="Accent2 2" xfId="401" hidden="1" xr:uid="{00000000-0005-0000-0000-00006F000000}"/>
    <cellStyle name="Accent2 2" xfId="115" hidden="1" xr:uid="{00000000-0005-0000-0000-00006C000000}"/>
    <cellStyle name="Accent2 2" xfId="647" hidden="1" xr:uid="{00000000-0005-0000-0000-000069000000}"/>
    <cellStyle name="Accent2 2" xfId="155" hidden="1" xr:uid="{00000000-0005-0000-0000-00006E000000}"/>
    <cellStyle name="Accent2 2" xfId="142" hidden="1" xr:uid="{00000000-0005-0000-0000-000083000000}"/>
    <cellStyle name="Accent2 2" xfId="185" hidden="1" xr:uid="{00000000-0005-0000-0000-000077000000}"/>
    <cellStyle name="Accent2 2" xfId="617" hidden="1" xr:uid="{00000000-0005-0000-0000-00007D000000}"/>
    <cellStyle name="Accent2 2" xfId="316" hidden="1" xr:uid="{00000000-0005-0000-0000-00006D000000}"/>
    <cellStyle name="Accent2 2" xfId="554" hidden="1" xr:uid="{00000000-0005-0000-0000-000068000000}"/>
    <cellStyle name="Accent2 2" xfId="640" hidden="1" xr:uid="{00000000-0005-0000-0000-00007B000000}"/>
    <cellStyle name="Accent2 2" xfId="163" hidden="1" xr:uid="{00000000-0005-0000-0000-000079000000}"/>
    <cellStyle name="Accent2 2" xfId="380" hidden="1" xr:uid="{00000000-0005-0000-0000-000087000000}"/>
    <cellStyle name="Accent2 2" xfId="604" hidden="1" xr:uid="{00000000-0005-0000-0000-000088000000}"/>
    <cellStyle name="Accent2 2" xfId="331" hidden="1" xr:uid="{00000000-0005-0000-0000-000089000000}"/>
    <cellStyle name="Accent2 2" xfId="625" hidden="1" xr:uid="{00000000-0005-0000-0000-000086000000}"/>
    <cellStyle name="Accent2 2" xfId="546" hidden="1" xr:uid="{00000000-0005-0000-0000-000071000000}"/>
    <cellStyle name="Accent2 2" xfId="393" hidden="1" xr:uid="{00000000-0005-0000-0000-000082000000}"/>
    <cellStyle name="Accent2 2" xfId="295" hidden="1" xr:uid="{00000000-0005-0000-0000-00006B000000}"/>
    <cellStyle name="Accent2 2" xfId="577" hidden="1" xr:uid="{00000000-0005-0000-0000-00007F000000}"/>
    <cellStyle name="Accent2 2" xfId="224" hidden="1" xr:uid="{00000000-0005-0000-0000-000081000000}"/>
    <cellStyle name="Accent2 2" xfId="424" hidden="1" xr:uid="{00000000-0005-0000-0000-00007E000000}"/>
    <cellStyle name="Accent2 2" xfId="71" hidden="1" xr:uid="{00000000-0005-0000-0000-00007A000000}"/>
    <cellStyle name="Accent2 2" xfId="464" hidden="1" xr:uid="{00000000-0005-0000-0000-000080000000}"/>
    <cellStyle name="Accent2 2" xfId="451" hidden="1" xr:uid="{00000000-0005-0000-0000-000078000000}"/>
    <cellStyle name="Accent2 2" xfId="494" hidden="1" xr:uid="{00000000-0005-0000-0000-00008A000000}"/>
    <cellStyle name="Accent2 2" xfId="178" hidden="1" xr:uid="{00000000-0005-0000-0000-000072000000}"/>
    <cellStyle name="Accent3" xfId="12" xr:uid="{00000000-0005-0000-0000-00008C000000}"/>
    <cellStyle name="Accent3 - 20%" xfId="13" xr:uid="{00000000-0005-0000-0000-00008D000000}"/>
    <cellStyle name="Accent3 - 20% 2" xfId="52" xr:uid="{00000000-0005-0000-0000-00008E000000}"/>
    <cellStyle name="Accent3 - 20% 2 2" xfId="124" xr:uid="{00000000-0005-0000-0000-00008F000000}"/>
    <cellStyle name="Accent3 - 20% 2 2 2" xfId="277" xr:uid="{00000000-0005-0000-0000-000090000000}"/>
    <cellStyle name="Accent3 - 20% 2 2 2 2" xfId="586" xr:uid="{00000000-0005-0000-0000-000091000000}"/>
    <cellStyle name="Accent3 - 20% 2 2 3" xfId="433" xr:uid="{00000000-0005-0000-0000-000092000000}"/>
    <cellStyle name="Accent3 - 20% 2 3" xfId="206" xr:uid="{00000000-0005-0000-0000-000093000000}"/>
    <cellStyle name="Accent3 - 20% 2 3 2" xfId="515" xr:uid="{00000000-0005-0000-0000-000094000000}"/>
    <cellStyle name="Accent3 - 20% 2 4" xfId="362" xr:uid="{00000000-0005-0000-0000-000095000000}"/>
    <cellStyle name="Accent3 - 20% 3" xfId="101" xr:uid="{00000000-0005-0000-0000-000096000000}"/>
    <cellStyle name="Accent3 - 20% 3 2" xfId="254" xr:uid="{00000000-0005-0000-0000-000097000000}"/>
    <cellStyle name="Accent3 - 20% 3 2 2" xfId="563" xr:uid="{00000000-0005-0000-0000-000098000000}"/>
    <cellStyle name="Accent3 - 20% 3 3" xfId="410" xr:uid="{00000000-0005-0000-0000-000099000000}"/>
    <cellStyle name="Accent3 - 20% 4" xfId="194" xr:uid="{00000000-0005-0000-0000-00009A000000}"/>
    <cellStyle name="Accent3 - 20% 4 2" xfId="503" xr:uid="{00000000-0005-0000-0000-00009B000000}"/>
    <cellStyle name="Accent3 - 20% 5" xfId="349" xr:uid="{00000000-0005-0000-0000-00009C000000}"/>
    <cellStyle name="Accent3 - 40%" xfId="14" xr:uid="{00000000-0005-0000-0000-00009D000000}"/>
    <cellStyle name="Accent3 - 40% 2" xfId="77" xr:uid="{00000000-0005-0000-0000-00009E000000}"/>
    <cellStyle name="Accent3 - 40% 2 2" xfId="148" xr:uid="{00000000-0005-0000-0000-00009F000000}"/>
    <cellStyle name="Accent3 - 40% 2 2 2" xfId="301" xr:uid="{00000000-0005-0000-0000-0000A0000000}"/>
    <cellStyle name="Accent3 - 40% 2 2 2 2" xfId="610" xr:uid="{00000000-0005-0000-0000-0000A1000000}"/>
    <cellStyle name="Accent3 - 40% 2 2 3" xfId="457" xr:uid="{00000000-0005-0000-0000-0000A2000000}"/>
    <cellStyle name="Accent3 - 40% 2 3" xfId="230" xr:uid="{00000000-0005-0000-0000-0000A3000000}"/>
    <cellStyle name="Accent3 - 40% 2 3 2" xfId="539" xr:uid="{00000000-0005-0000-0000-0000A4000000}"/>
    <cellStyle name="Accent3 - 40% 2 4" xfId="386" xr:uid="{00000000-0005-0000-0000-0000A5000000}"/>
    <cellStyle name="Accent3 - 40% 3" xfId="53" xr:uid="{00000000-0005-0000-0000-0000A6000000}"/>
    <cellStyle name="Accent3 - 40% 3 2" xfId="125" xr:uid="{00000000-0005-0000-0000-0000A7000000}"/>
    <cellStyle name="Accent3 - 40% 3 2 2" xfId="278" xr:uid="{00000000-0005-0000-0000-0000A8000000}"/>
    <cellStyle name="Accent3 - 40% 3 2 2 2" xfId="587" xr:uid="{00000000-0005-0000-0000-0000A9000000}"/>
    <cellStyle name="Accent3 - 40% 3 2 3" xfId="434" xr:uid="{00000000-0005-0000-0000-0000AA000000}"/>
    <cellStyle name="Accent3 - 40% 3 3" xfId="207" xr:uid="{00000000-0005-0000-0000-0000AB000000}"/>
    <cellStyle name="Accent3 - 40% 3 3 2" xfId="516" xr:uid="{00000000-0005-0000-0000-0000AC000000}"/>
    <cellStyle name="Accent3 - 40% 3 4" xfId="363" xr:uid="{00000000-0005-0000-0000-0000AD000000}"/>
    <cellStyle name="Accent3 - 40% 4" xfId="102" xr:uid="{00000000-0005-0000-0000-0000AE000000}"/>
    <cellStyle name="Accent3 - 40% 4 2" xfId="255" xr:uid="{00000000-0005-0000-0000-0000AF000000}"/>
    <cellStyle name="Accent3 - 40% 4 2 2" xfId="564" xr:uid="{00000000-0005-0000-0000-0000B0000000}"/>
    <cellStyle name="Accent3 - 40% 4 3" xfId="411" xr:uid="{00000000-0005-0000-0000-0000B1000000}"/>
    <cellStyle name="Accent3 - 40% 5" xfId="195" xr:uid="{00000000-0005-0000-0000-0000B2000000}"/>
    <cellStyle name="Accent3 - 40% 5 2" xfId="504" xr:uid="{00000000-0005-0000-0000-0000B3000000}"/>
    <cellStyle name="Accent3 - 40% 6" xfId="350" xr:uid="{00000000-0005-0000-0000-0000B4000000}"/>
    <cellStyle name="Accent3 - 60%" xfId="15" xr:uid="{00000000-0005-0000-0000-0000B5000000}"/>
    <cellStyle name="Accent3 2" xfId="648" hidden="1" xr:uid="{00000000-0005-0000-0000-0000C0000000}"/>
    <cellStyle name="Accent3 2" xfId="578" hidden="1" xr:uid="{00000000-0005-0000-0000-0000D9000000}"/>
    <cellStyle name="Accent3 2" xfId="641" hidden="1" xr:uid="{00000000-0005-0000-0000-0000C2000000}"/>
    <cellStyle name="Accent3 2" xfId="605" hidden="1" xr:uid="{00000000-0005-0000-0000-0000BA000000}"/>
    <cellStyle name="Accent3 2" xfId="618" hidden="1" xr:uid="{00000000-0005-0000-0000-0000CD000000}"/>
    <cellStyle name="Accent3 2" xfId="626" hidden="1" xr:uid="{00000000-0005-0000-0000-0000B7000000}"/>
    <cellStyle name="Accent3 2" xfId="473" hidden="1" xr:uid="{00000000-0005-0000-0000-0000CB000000}"/>
    <cellStyle name="Accent3 2" xfId="425" hidden="1" xr:uid="{00000000-0005-0000-0000-0000B8000000}"/>
    <cellStyle name="Accent3 2" xfId="488" hidden="1" xr:uid="{00000000-0005-0000-0000-0000B9000000}"/>
    <cellStyle name="Accent3 2" xfId="495" hidden="1" xr:uid="{00000000-0005-0000-0000-0000C8000000}"/>
    <cellStyle name="Accent3 2" xfId="534" hidden="1" xr:uid="{00000000-0005-0000-0000-0000C9000000}"/>
    <cellStyle name="Accent3 2" xfId="547" hidden="1" xr:uid="{00000000-0005-0000-0000-0000CA000000}"/>
    <cellStyle name="Accent3 2" xfId="555" hidden="1" xr:uid="{00000000-0005-0000-0000-0000D2000000}"/>
    <cellStyle name="Accent3 2" xfId="186" hidden="1" xr:uid="{00000000-0005-0000-0000-0000D6000000}"/>
    <cellStyle name="Accent3 2" xfId="225" hidden="1" xr:uid="{00000000-0005-0000-0000-0000CE000000}"/>
    <cellStyle name="Accent3 2" xfId="238" hidden="1" xr:uid="{00000000-0005-0000-0000-0000CF000000}"/>
    <cellStyle name="Accent3 2" xfId="246" hidden="1" xr:uid="{00000000-0005-0000-0000-0000D0000000}"/>
    <cellStyle name="Accent3 2" xfId="296" hidden="1" xr:uid="{00000000-0005-0000-0000-0000C1000000}"/>
    <cellStyle name="Accent3 2" xfId="309" hidden="1" xr:uid="{00000000-0005-0000-0000-0000BB000000}"/>
    <cellStyle name="Accent3 2" xfId="317" hidden="1" xr:uid="{00000000-0005-0000-0000-0000BD000000}"/>
    <cellStyle name="Accent3 2" xfId="269" hidden="1" xr:uid="{00000000-0005-0000-0000-0000BE000000}"/>
    <cellStyle name="Accent3 2" xfId="332" hidden="1" xr:uid="{00000000-0005-0000-0000-0000BF000000}"/>
    <cellStyle name="Accent3 2" xfId="465" hidden="1" xr:uid="{00000000-0005-0000-0000-0000CC000000}"/>
    <cellStyle name="Accent3 2" xfId="339" hidden="1" xr:uid="{00000000-0005-0000-0000-0000C6000000}"/>
    <cellStyle name="Accent3 2" xfId="381" hidden="1" xr:uid="{00000000-0005-0000-0000-0000D8000000}"/>
    <cellStyle name="Accent3 2" xfId="394" hidden="1" xr:uid="{00000000-0005-0000-0000-0000D4000000}"/>
    <cellStyle name="Accent3 2" xfId="402" hidden="1" xr:uid="{00000000-0005-0000-0000-0000C3000000}"/>
    <cellStyle name="Accent3 2" xfId="452" hidden="1" xr:uid="{00000000-0005-0000-0000-0000C4000000}"/>
    <cellStyle name="Accent3 2" xfId="72" hidden="1" xr:uid="{00000000-0005-0000-0000-0000C5000000}"/>
    <cellStyle name="Accent3 2" xfId="85" hidden="1" xr:uid="{00000000-0005-0000-0000-0000B6000000}"/>
    <cellStyle name="Accent3 2" xfId="179" hidden="1" xr:uid="{00000000-0005-0000-0000-0000D5000000}"/>
    <cellStyle name="Accent3 2" xfId="93" hidden="1" xr:uid="{00000000-0005-0000-0000-0000C7000000}"/>
    <cellStyle name="Accent3 2" xfId="143" hidden="1" xr:uid="{00000000-0005-0000-0000-0000D7000000}"/>
    <cellStyle name="Accent3 2" xfId="156" hidden="1" xr:uid="{00000000-0005-0000-0000-0000BC000000}"/>
    <cellStyle name="Accent3 2" xfId="164" hidden="1" xr:uid="{00000000-0005-0000-0000-0000D3000000}"/>
    <cellStyle name="Accent3 2" xfId="116" hidden="1" xr:uid="{00000000-0005-0000-0000-0000D1000000}"/>
    <cellStyle name="Accent4" xfId="16" xr:uid="{00000000-0005-0000-0000-0000DA000000}"/>
    <cellStyle name="Accent4 - 20%" xfId="17" xr:uid="{00000000-0005-0000-0000-0000DB000000}"/>
    <cellStyle name="Accent4 - 20% 2" xfId="54" xr:uid="{00000000-0005-0000-0000-0000DC000000}"/>
    <cellStyle name="Accent4 - 20% 2 2" xfId="126" xr:uid="{00000000-0005-0000-0000-0000DD000000}"/>
    <cellStyle name="Accent4 - 20% 2 2 2" xfId="279" xr:uid="{00000000-0005-0000-0000-0000DE000000}"/>
    <cellStyle name="Accent4 - 20% 2 2 2 2" xfId="588" xr:uid="{00000000-0005-0000-0000-0000DF000000}"/>
    <cellStyle name="Accent4 - 20% 2 2 3" xfId="435" xr:uid="{00000000-0005-0000-0000-0000E0000000}"/>
    <cellStyle name="Accent4 - 20% 2 3" xfId="208" xr:uid="{00000000-0005-0000-0000-0000E1000000}"/>
    <cellStyle name="Accent4 - 20% 2 3 2" xfId="517" xr:uid="{00000000-0005-0000-0000-0000E2000000}"/>
    <cellStyle name="Accent4 - 20% 2 4" xfId="364" xr:uid="{00000000-0005-0000-0000-0000E3000000}"/>
    <cellStyle name="Accent4 - 20% 3" xfId="103" xr:uid="{00000000-0005-0000-0000-0000E4000000}"/>
    <cellStyle name="Accent4 - 20% 3 2" xfId="256" xr:uid="{00000000-0005-0000-0000-0000E5000000}"/>
    <cellStyle name="Accent4 - 20% 3 2 2" xfId="565" xr:uid="{00000000-0005-0000-0000-0000E6000000}"/>
    <cellStyle name="Accent4 - 20% 3 3" xfId="412" xr:uid="{00000000-0005-0000-0000-0000E7000000}"/>
    <cellStyle name="Accent4 - 20% 4" xfId="196" xr:uid="{00000000-0005-0000-0000-0000E8000000}"/>
    <cellStyle name="Accent4 - 20% 4 2" xfId="505" xr:uid="{00000000-0005-0000-0000-0000E9000000}"/>
    <cellStyle name="Accent4 - 20% 5" xfId="351" xr:uid="{00000000-0005-0000-0000-0000EA000000}"/>
    <cellStyle name="Accent4 - 40%" xfId="18" xr:uid="{00000000-0005-0000-0000-0000EB000000}"/>
    <cellStyle name="Accent4 - 40% 2" xfId="55" xr:uid="{00000000-0005-0000-0000-0000EC000000}"/>
    <cellStyle name="Accent4 - 40% 2 2" xfId="127" xr:uid="{00000000-0005-0000-0000-0000ED000000}"/>
    <cellStyle name="Accent4 - 40% 2 2 2" xfId="280" xr:uid="{00000000-0005-0000-0000-0000EE000000}"/>
    <cellStyle name="Accent4 - 40% 2 2 2 2" xfId="589" xr:uid="{00000000-0005-0000-0000-0000EF000000}"/>
    <cellStyle name="Accent4 - 40% 2 2 3" xfId="436" xr:uid="{00000000-0005-0000-0000-0000F0000000}"/>
    <cellStyle name="Accent4 - 40% 2 3" xfId="209" xr:uid="{00000000-0005-0000-0000-0000F1000000}"/>
    <cellStyle name="Accent4 - 40% 2 3 2" xfId="518" xr:uid="{00000000-0005-0000-0000-0000F2000000}"/>
    <cellStyle name="Accent4 - 40% 2 4" xfId="365" xr:uid="{00000000-0005-0000-0000-0000F3000000}"/>
    <cellStyle name="Accent4 - 40% 3" xfId="104" xr:uid="{00000000-0005-0000-0000-0000F4000000}"/>
    <cellStyle name="Accent4 - 40% 3 2" xfId="257" xr:uid="{00000000-0005-0000-0000-0000F5000000}"/>
    <cellStyle name="Accent4 - 40% 3 2 2" xfId="566" xr:uid="{00000000-0005-0000-0000-0000F6000000}"/>
    <cellStyle name="Accent4 - 40% 3 3" xfId="413" xr:uid="{00000000-0005-0000-0000-0000F7000000}"/>
    <cellStyle name="Accent4 - 40% 4" xfId="197" xr:uid="{00000000-0005-0000-0000-0000F8000000}"/>
    <cellStyle name="Accent4 - 40% 4 2" xfId="506" xr:uid="{00000000-0005-0000-0000-0000F9000000}"/>
    <cellStyle name="Accent4 - 40% 5" xfId="352" xr:uid="{00000000-0005-0000-0000-0000FA000000}"/>
    <cellStyle name="Accent4 - 60%" xfId="19" xr:uid="{00000000-0005-0000-0000-0000FB000000}"/>
    <cellStyle name="Accent4 2" xfId="333" hidden="1" xr:uid="{00000000-0005-0000-0000-0000FE000000}"/>
    <cellStyle name="Accent4 2" xfId="270" hidden="1" xr:uid="{00000000-0005-0000-0000-0000FC000000}"/>
    <cellStyle name="Accent4 2" xfId="340" hidden="1" xr:uid="{00000000-0005-0000-0000-000008010000}"/>
    <cellStyle name="Accent4 2" xfId="318" hidden="1" xr:uid="{00000000-0005-0000-0000-000009010000}"/>
    <cellStyle name="Accent4 2" xfId="239" hidden="1" xr:uid="{00000000-0005-0000-0000-00000A010000}"/>
    <cellStyle name="Accent4 2" xfId="247" hidden="1" xr:uid="{00000000-0005-0000-0000-00000B010000}"/>
    <cellStyle name="Accent4 2" xfId="297" hidden="1" xr:uid="{00000000-0005-0000-0000-000007010000}"/>
    <cellStyle name="Accent4 2" xfId="310" hidden="1" xr:uid="{00000000-0005-0000-0000-000005010000}"/>
    <cellStyle name="Accent4 2" xfId="73" hidden="1" xr:uid="{00000000-0005-0000-0000-000006010000}"/>
    <cellStyle name="Accent4 2" xfId="86" hidden="1" xr:uid="{00000000-0005-0000-0000-000004010000}"/>
    <cellStyle name="Accent4 2" xfId="94" hidden="1" xr:uid="{00000000-0005-0000-0000-000002010000}"/>
    <cellStyle name="Accent4 2" xfId="144" hidden="1" xr:uid="{00000000-0005-0000-0000-000003010000}"/>
    <cellStyle name="Accent4 2" xfId="157" hidden="1" xr:uid="{00000000-0005-0000-0000-0000FF000000}"/>
    <cellStyle name="Accent4 2" xfId="165" hidden="1" xr:uid="{00000000-0005-0000-0000-0000FD000000}"/>
    <cellStyle name="Accent4 2" xfId="117" hidden="1" xr:uid="{00000000-0005-0000-0000-000001010000}"/>
    <cellStyle name="Accent4 2" xfId="180" hidden="1" xr:uid="{00000000-0005-0000-0000-00000C010000}"/>
    <cellStyle name="Accent4 2" xfId="226" hidden="1" xr:uid="{00000000-0005-0000-0000-00000D010000}"/>
    <cellStyle name="Accent4 2" xfId="187" hidden="1" xr:uid="{00000000-0005-0000-0000-000000010000}"/>
    <cellStyle name="Accent4 2" xfId="649" hidden="1" xr:uid="{00000000-0005-0000-0000-000010010000}"/>
    <cellStyle name="Accent4 2" xfId="642" hidden="1" xr:uid="{00000000-0005-0000-0000-00000E010000}"/>
    <cellStyle name="Accent4 2" xfId="627" hidden="1" xr:uid="{00000000-0005-0000-0000-00001A010000}"/>
    <cellStyle name="Accent4 2" xfId="579" hidden="1" xr:uid="{00000000-0005-0000-0000-00001B010000}"/>
    <cellStyle name="Accent4 2" xfId="548" hidden="1" xr:uid="{00000000-0005-0000-0000-00001D010000}"/>
    <cellStyle name="Accent4 2" xfId="556" hidden="1" xr:uid="{00000000-0005-0000-0000-00001E010000}"/>
    <cellStyle name="Accent4 2" xfId="606" hidden="1" xr:uid="{00000000-0005-0000-0000-000019010000}"/>
    <cellStyle name="Accent4 2" xfId="619" hidden="1" xr:uid="{00000000-0005-0000-0000-000017010000}"/>
    <cellStyle name="Accent4 2" xfId="382" hidden="1" xr:uid="{00000000-0005-0000-0000-000018010000}"/>
    <cellStyle name="Accent4 2" xfId="395" hidden="1" xr:uid="{00000000-0005-0000-0000-000016010000}"/>
    <cellStyle name="Accent4 2" xfId="403" hidden="1" xr:uid="{00000000-0005-0000-0000-000014010000}"/>
    <cellStyle name="Accent4 2" xfId="453" hidden="1" xr:uid="{00000000-0005-0000-0000-000015010000}"/>
    <cellStyle name="Accent4 2" xfId="466" hidden="1" xr:uid="{00000000-0005-0000-0000-000011010000}"/>
    <cellStyle name="Accent4 2" xfId="474" hidden="1" xr:uid="{00000000-0005-0000-0000-00000F010000}"/>
    <cellStyle name="Accent4 2" xfId="496" hidden="1" xr:uid="{00000000-0005-0000-0000-000012010000}"/>
    <cellStyle name="Accent4 2" xfId="426" hidden="1" xr:uid="{00000000-0005-0000-0000-000013010000}"/>
    <cellStyle name="Accent4 2" xfId="489" hidden="1" xr:uid="{00000000-0005-0000-0000-00001F010000}"/>
    <cellStyle name="Accent4 2" xfId="535" hidden="1" xr:uid="{00000000-0005-0000-0000-00001C010000}"/>
    <cellStyle name="Accent5" xfId="20" xr:uid="{00000000-0005-0000-0000-000020010000}"/>
    <cellStyle name="Accent5 - 20%" xfId="21" xr:uid="{00000000-0005-0000-0000-000021010000}"/>
    <cellStyle name="Accent5 - 20% 2" xfId="56" xr:uid="{00000000-0005-0000-0000-000022010000}"/>
    <cellStyle name="Accent5 - 20% 2 2" xfId="128" xr:uid="{00000000-0005-0000-0000-000023010000}"/>
    <cellStyle name="Accent5 - 20% 2 2 2" xfId="281" xr:uid="{00000000-0005-0000-0000-000024010000}"/>
    <cellStyle name="Accent5 - 20% 2 2 2 2" xfId="590" xr:uid="{00000000-0005-0000-0000-000025010000}"/>
    <cellStyle name="Accent5 - 20% 2 2 3" xfId="437" xr:uid="{00000000-0005-0000-0000-000026010000}"/>
    <cellStyle name="Accent5 - 20% 2 3" xfId="210" xr:uid="{00000000-0005-0000-0000-000027010000}"/>
    <cellStyle name="Accent5 - 20% 2 3 2" xfId="519" xr:uid="{00000000-0005-0000-0000-000028010000}"/>
    <cellStyle name="Accent5 - 20% 2 4" xfId="366" xr:uid="{00000000-0005-0000-0000-000029010000}"/>
    <cellStyle name="Accent5 - 20% 3" xfId="105" xr:uid="{00000000-0005-0000-0000-00002A010000}"/>
    <cellStyle name="Accent5 - 20% 3 2" xfId="258" xr:uid="{00000000-0005-0000-0000-00002B010000}"/>
    <cellStyle name="Accent5 - 20% 3 2 2" xfId="567" xr:uid="{00000000-0005-0000-0000-00002C010000}"/>
    <cellStyle name="Accent5 - 20% 3 3" xfId="414" xr:uid="{00000000-0005-0000-0000-00002D010000}"/>
    <cellStyle name="Accent5 - 20% 4" xfId="198" xr:uid="{00000000-0005-0000-0000-00002E010000}"/>
    <cellStyle name="Accent5 - 20% 4 2" xfId="507" xr:uid="{00000000-0005-0000-0000-00002F010000}"/>
    <cellStyle name="Accent5 - 20% 5" xfId="353" xr:uid="{00000000-0005-0000-0000-000030010000}"/>
    <cellStyle name="Accent5 - 40%" xfId="22" xr:uid="{00000000-0005-0000-0000-000031010000}"/>
    <cellStyle name="Accent5 - 40% 2" xfId="57" xr:uid="{00000000-0005-0000-0000-000032010000}"/>
    <cellStyle name="Accent5 - 40% 2 2" xfId="129" xr:uid="{00000000-0005-0000-0000-000033010000}"/>
    <cellStyle name="Accent5 - 40% 2 2 2" xfId="282" xr:uid="{00000000-0005-0000-0000-000034010000}"/>
    <cellStyle name="Accent5 - 40% 2 2 2 2" xfId="591" xr:uid="{00000000-0005-0000-0000-000035010000}"/>
    <cellStyle name="Accent5 - 40% 2 2 3" xfId="438" xr:uid="{00000000-0005-0000-0000-000036010000}"/>
    <cellStyle name="Accent5 - 40% 2 3" xfId="211" xr:uid="{00000000-0005-0000-0000-000037010000}"/>
    <cellStyle name="Accent5 - 40% 2 3 2" xfId="520" xr:uid="{00000000-0005-0000-0000-000038010000}"/>
    <cellStyle name="Accent5 - 40% 2 4" xfId="367" xr:uid="{00000000-0005-0000-0000-000039010000}"/>
    <cellStyle name="Accent5 - 40% 3" xfId="106" xr:uid="{00000000-0005-0000-0000-00003A010000}"/>
    <cellStyle name="Accent5 - 40% 3 2" xfId="259" xr:uid="{00000000-0005-0000-0000-00003B010000}"/>
    <cellStyle name="Accent5 - 40% 3 2 2" xfId="568" xr:uid="{00000000-0005-0000-0000-00003C010000}"/>
    <cellStyle name="Accent5 - 40% 3 3" xfId="415" xr:uid="{00000000-0005-0000-0000-00003D010000}"/>
    <cellStyle name="Accent5 - 40% 4" xfId="199" xr:uid="{00000000-0005-0000-0000-00003E010000}"/>
    <cellStyle name="Accent5 - 40% 4 2" xfId="508" xr:uid="{00000000-0005-0000-0000-00003F010000}"/>
    <cellStyle name="Accent5 - 40% 5" xfId="354" xr:uid="{00000000-0005-0000-0000-000040010000}"/>
    <cellStyle name="Accent5 - 60%" xfId="23" xr:uid="{00000000-0005-0000-0000-000041010000}"/>
    <cellStyle name="Accent5 2" xfId="497" hidden="1" xr:uid="{00000000-0005-0000-0000-000047010000}"/>
    <cellStyle name="Accent5 2" xfId="643" hidden="1" xr:uid="{00000000-0005-0000-0000-000064010000}"/>
    <cellStyle name="Accent5 2" xfId="298" hidden="1" xr:uid="{00000000-0005-0000-0000-000065010000}"/>
    <cellStyle name="Accent5 2" xfId="536" hidden="1" xr:uid="{00000000-0005-0000-0000-000048010000}"/>
    <cellStyle name="Accent5 2" xfId="620" hidden="1" xr:uid="{00000000-0005-0000-0000-000044010000}"/>
    <cellStyle name="Accent5 2" xfId="628" hidden="1" xr:uid="{00000000-0005-0000-0000-000045010000}"/>
    <cellStyle name="Accent5 2" xfId="427" hidden="1" xr:uid="{00000000-0005-0000-0000-000057010000}"/>
    <cellStyle name="Accent5 2" xfId="490" hidden="1" xr:uid="{00000000-0005-0000-0000-00004C010000}"/>
    <cellStyle name="Accent5 2" xfId="383" hidden="1" xr:uid="{00000000-0005-0000-0000-000051010000}"/>
    <cellStyle name="Accent5 2" xfId="580" hidden="1" xr:uid="{00000000-0005-0000-0000-000046010000}"/>
    <cellStyle name="Accent5 2" xfId="557" hidden="1" xr:uid="{00000000-0005-0000-0000-00004A010000}"/>
    <cellStyle name="Accent5 2" xfId="319" hidden="1" xr:uid="{00000000-0005-0000-0000-000050010000}"/>
    <cellStyle name="Accent5 2" xfId="334" hidden="1" xr:uid="{00000000-0005-0000-0000-00004F010000}"/>
    <cellStyle name="Accent5 2" xfId="607" hidden="1" xr:uid="{00000000-0005-0000-0000-00004B010000}"/>
    <cellStyle name="Accent5 2" xfId="341" hidden="1" xr:uid="{00000000-0005-0000-0000-000053010000}"/>
    <cellStyle name="Accent5 2" xfId="396" hidden="1" xr:uid="{00000000-0005-0000-0000-000052010000}"/>
    <cellStyle name="Accent5 2" xfId="181" hidden="1" xr:uid="{00000000-0005-0000-0000-000060010000}"/>
    <cellStyle name="Accent5 2" xfId="404" hidden="1" xr:uid="{00000000-0005-0000-0000-000056010000}"/>
    <cellStyle name="Accent5 2" xfId="467" hidden="1" xr:uid="{00000000-0005-0000-0000-000055010000}"/>
    <cellStyle name="Accent5 2" xfId="549" hidden="1" xr:uid="{00000000-0005-0000-0000-000049010000}"/>
    <cellStyle name="Accent5 2" xfId="475" hidden="1" xr:uid="{00000000-0005-0000-0000-000059010000}"/>
    <cellStyle name="Accent5 2" xfId="74" hidden="1" xr:uid="{00000000-0005-0000-0000-000058010000}"/>
    <cellStyle name="Accent5 2" xfId="166" hidden="1" xr:uid="{00000000-0005-0000-0000-00005E010000}"/>
    <cellStyle name="Accent5 2" xfId="87" hidden="1" xr:uid="{00000000-0005-0000-0000-000043010000}"/>
    <cellStyle name="Accent5 2" xfId="650" hidden="1" xr:uid="{00000000-0005-0000-0000-000042010000}"/>
    <cellStyle name="Accent5 2" xfId="118" hidden="1" xr:uid="{00000000-0005-0000-0000-00005F010000}"/>
    <cellStyle name="Accent5 2" xfId="227" hidden="1" xr:uid="{00000000-0005-0000-0000-000062010000}"/>
    <cellStyle name="Accent5 2" xfId="95" hidden="1" xr:uid="{00000000-0005-0000-0000-00005A010000}"/>
    <cellStyle name="Accent5 2" xfId="145" hidden="1" xr:uid="{00000000-0005-0000-0000-00005B010000}"/>
    <cellStyle name="Accent5 2" xfId="454" hidden="1" xr:uid="{00000000-0005-0000-0000-000054010000}"/>
    <cellStyle name="Accent5 2" xfId="240" hidden="1" xr:uid="{00000000-0005-0000-0000-000063010000}"/>
    <cellStyle name="Accent5 2" xfId="271" hidden="1" xr:uid="{00000000-0005-0000-0000-00004E010000}"/>
    <cellStyle name="Accent5 2" xfId="158" hidden="1" xr:uid="{00000000-0005-0000-0000-00005D010000}"/>
    <cellStyle name="Accent5 2" xfId="188" hidden="1" xr:uid="{00000000-0005-0000-0000-000061010000}"/>
    <cellStyle name="Accent5 2" xfId="248" hidden="1" xr:uid="{00000000-0005-0000-0000-00004D010000}"/>
    <cellStyle name="Accent5 2" xfId="311" hidden="1" xr:uid="{00000000-0005-0000-0000-00005C010000}"/>
    <cellStyle name="Accent6" xfId="24" xr:uid="{00000000-0005-0000-0000-000066010000}"/>
    <cellStyle name="Accent6 - 20%" xfId="25" xr:uid="{00000000-0005-0000-0000-000067010000}"/>
    <cellStyle name="Accent6 - 20% 2" xfId="58" xr:uid="{00000000-0005-0000-0000-000068010000}"/>
    <cellStyle name="Accent6 - 20% 2 2" xfId="130" xr:uid="{00000000-0005-0000-0000-000069010000}"/>
    <cellStyle name="Accent6 - 20% 2 2 2" xfId="283" xr:uid="{00000000-0005-0000-0000-00006A010000}"/>
    <cellStyle name="Accent6 - 20% 2 2 2 2" xfId="592" xr:uid="{00000000-0005-0000-0000-00006B010000}"/>
    <cellStyle name="Accent6 - 20% 2 2 3" xfId="439" xr:uid="{00000000-0005-0000-0000-00006C010000}"/>
    <cellStyle name="Accent6 - 20% 2 3" xfId="212" xr:uid="{00000000-0005-0000-0000-00006D010000}"/>
    <cellStyle name="Accent6 - 20% 2 3 2" xfId="521" xr:uid="{00000000-0005-0000-0000-00006E010000}"/>
    <cellStyle name="Accent6 - 20% 2 4" xfId="368" xr:uid="{00000000-0005-0000-0000-00006F010000}"/>
    <cellStyle name="Accent6 - 20% 3" xfId="107" xr:uid="{00000000-0005-0000-0000-000070010000}"/>
    <cellStyle name="Accent6 - 20% 3 2" xfId="260" xr:uid="{00000000-0005-0000-0000-000071010000}"/>
    <cellStyle name="Accent6 - 20% 3 2 2" xfId="569" xr:uid="{00000000-0005-0000-0000-000072010000}"/>
    <cellStyle name="Accent6 - 20% 3 3" xfId="416" xr:uid="{00000000-0005-0000-0000-000073010000}"/>
    <cellStyle name="Accent6 - 20% 4" xfId="200" xr:uid="{00000000-0005-0000-0000-000074010000}"/>
    <cellStyle name="Accent6 - 20% 4 2" xfId="509" xr:uid="{00000000-0005-0000-0000-000075010000}"/>
    <cellStyle name="Accent6 - 20% 5" xfId="355" xr:uid="{00000000-0005-0000-0000-000076010000}"/>
    <cellStyle name="Accent6 - 40%" xfId="26" xr:uid="{00000000-0005-0000-0000-000077010000}"/>
    <cellStyle name="Accent6 - 40% 2" xfId="59" xr:uid="{00000000-0005-0000-0000-000078010000}"/>
    <cellStyle name="Accent6 - 40% 2 2" xfId="131" xr:uid="{00000000-0005-0000-0000-000079010000}"/>
    <cellStyle name="Accent6 - 40% 2 2 2" xfId="284" xr:uid="{00000000-0005-0000-0000-00007A010000}"/>
    <cellStyle name="Accent6 - 40% 2 2 2 2" xfId="593" xr:uid="{00000000-0005-0000-0000-00007B010000}"/>
    <cellStyle name="Accent6 - 40% 2 2 3" xfId="440" xr:uid="{00000000-0005-0000-0000-00007C010000}"/>
    <cellStyle name="Accent6 - 40% 2 3" xfId="213" xr:uid="{00000000-0005-0000-0000-00007D010000}"/>
    <cellStyle name="Accent6 - 40% 2 3 2" xfId="522" xr:uid="{00000000-0005-0000-0000-00007E010000}"/>
    <cellStyle name="Accent6 - 40% 2 4" xfId="369" xr:uid="{00000000-0005-0000-0000-00007F010000}"/>
    <cellStyle name="Accent6 - 40% 3" xfId="108" xr:uid="{00000000-0005-0000-0000-000080010000}"/>
    <cellStyle name="Accent6 - 40% 3 2" xfId="261" xr:uid="{00000000-0005-0000-0000-000081010000}"/>
    <cellStyle name="Accent6 - 40% 3 2 2" xfId="570" xr:uid="{00000000-0005-0000-0000-000082010000}"/>
    <cellStyle name="Accent6 - 40% 3 3" xfId="417" xr:uid="{00000000-0005-0000-0000-000083010000}"/>
    <cellStyle name="Accent6 - 40% 4" xfId="201" xr:uid="{00000000-0005-0000-0000-000084010000}"/>
    <cellStyle name="Accent6 - 40% 4 2" xfId="510" xr:uid="{00000000-0005-0000-0000-000085010000}"/>
    <cellStyle name="Accent6 - 40% 5" xfId="356" xr:uid="{00000000-0005-0000-0000-000086010000}"/>
    <cellStyle name="Accent6 - 60%" xfId="27" xr:uid="{00000000-0005-0000-0000-000087010000}"/>
    <cellStyle name="Accent6 2" xfId="498" hidden="1" xr:uid="{00000000-0005-0000-0000-0000A2010000}"/>
    <cellStyle name="Accent6 2" xfId="249" hidden="1" xr:uid="{00000000-0005-0000-0000-00008E010000}"/>
    <cellStyle name="Accent6 2" xfId="299" hidden="1" xr:uid="{00000000-0005-0000-0000-00008F010000}"/>
    <cellStyle name="Accent6 2" xfId="146" hidden="1" xr:uid="{00000000-0005-0000-0000-00008B010000}"/>
    <cellStyle name="Accent6 2" xfId="159" hidden="1" xr:uid="{00000000-0005-0000-0000-00008C010000}"/>
    <cellStyle name="Accent6 2" xfId="167" hidden="1" xr:uid="{00000000-0005-0000-0000-00008D010000}"/>
    <cellStyle name="Accent6 2" xfId="88" hidden="1" xr:uid="{00000000-0005-0000-0000-00009B010000}"/>
    <cellStyle name="Accent6 2" xfId="96" hidden="1" xr:uid="{00000000-0005-0000-0000-00009C010000}"/>
    <cellStyle name="Accent6 2" xfId="384" hidden="1" xr:uid="{00000000-0005-0000-0000-00009A010000}"/>
    <cellStyle name="Accent6 2" xfId="651" hidden="1" xr:uid="{00000000-0005-0000-0000-0000AB010000}"/>
    <cellStyle name="Accent6 2" xfId="312" hidden="1" xr:uid="{00000000-0005-0000-0000-000095010000}"/>
    <cellStyle name="Accent6 2" xfId="397" hidden="1" xr:uid="{00000000-0005-0000-0000-000089010000}"/>
    <cellStyle name="Accent6 2" xfId="405" hidden="1" xr:uid="{00000000-0005-0000-0000-00008A010000}"/>
    <cellStyle name="Accent6 2" xfId="75" hidden="1" xr:uid="{00000000-0005-0000-0000-000088010000}"/>
    <cellStyle name="Accent6 2" xfId="342" hidden="1" xr:uid="{00000000-0005-0000-0000-000099010000}"/>
    <cellStyle name="Accent6 2" xfId="476" hidden="1" xr:uid="{00000000-0005-0000-0000-0000A4010000}"/>
    <cellStyle name="Accent6 2" xfId="428" hidden="1" xr:uid="{00000000-0005-0000-0000-0000A5010000}"/>
    <cellStyle name="Accent6 2" xfId="537" hidden="1" xr:uid="{00000000-0005-0000-0000-0000A3010000}"/>
    <cellStyle name="Accent6 2" xfId="455" hidden="1" xr:uid="{00000000-0005-0000-0000-00009D010000}"/>
    <cellStyle name="Accent6 2" xfId="119" hidden="1" xr:uid="{00000000-0005-0000-0000-000093010000}"/>
    <cellStyle name="Accent6 2" xfId="182" hidden="1" xr:uid="{00000000-0005-0000-0000-000094010000}"/>
    <cellStyle name="Accent6 2" xfId="241" hidden="1" xr:uid="{00000000-0005-0000-0000-000092010000}"/>
    <cellStyle name="Accent6 2" xfId="491" hidden="1" xr:uid="{00000000-0005-0000-0000-0000A1010000}"/>
    <cellStyle name="Accent6 2" xfId="581" hidden="1" xr:uid="{00000000-0005-0000-0000-000097010000}"/>
    <cellStyle name="Accent6 2" xfId="644" hidden="1" xr:uid="{00000000-0005-0000-0000-000098010000}"/>
    <cellStyle name="Accent6 2" xfId="320" hidden="1" xr:uid="{00000000-0005-0000-0000-000096010000}"/>
    <cellStyle name="Accent6 2" xfId="189" hidden="1" xr:uid="{00000000-0005-0000-0000-000090010000}"/>
    <cellStyle name="Accent6 2" xfId="228" hidden="1" xr:uid="{00000000-0005-0000-0000-000091010000}"/>
    <cellStyle name="Accent6 2" xfId="272" hidden="1" xr:uid="{00000000-0005-0000-0000-0000A9010000}"/>
    <cellStyle name="Accent6 2" xfId="335" hidden="1" xr:uid="{00000000-0005-0000-0000-0000AA010000}"/>
    <cellStyle name="Accent6 2" xfId="608" hidden="1" xr:uid="{00000000-0005-0000-0000-0000A6010000}"/>
    <cellStyle name="Accent6 2" xfId="621" hidden="1" xr:uid="{00000000-0005-0000-0000-0000A7010000}"/>
    <cellStyle name="Accent6 2" xfId="629" hidden="1" xr:uid="{00000000-0005-0000-0000-0000A8010000}"/>
    <cellStyle name="Accent6 2" xfId="550" hidden="1" xr:uid="{00000000-0005-0000-0000-00009F010000}"/>
    <cellStyle name="Accent6 2" xfId="558" hidden="1" xr:uid="{00000000-0005-0000-0000-0000A0010000}"/>
    <cellStyle name="Accent6 2" xfId="468" hidden="1" xr:uid="{00000000-0005-0000-0000-00009E010000}"/>
    <cellStyle name="Bad" xfId="28" xr:uid="{00000000-0005-0000-0000-0000AC010000}"/>
    <cellStyle name="Bad 2" xfId="150" hidden="1" xr:uid="{00000000-0005-0000-0000-0000B1010000}"/>
    <cellStyle name="Bad 2" xfId="110" hidden="1" xr:uid="{00000000-0005-0000-0000-0000B3010000}"/>
    <cellStyle name="Bad 2" xfId="65" hidden="1" xr:uid="{00000000-0005-0000-0000-0000AD010000}"/>
    <cellStyle name="Bad 2" xfId="61" hidden="1" xr:uid="{00000000-0005-0000-0000-0000AF010000}"/>
    <cellStyle name="Bad 2" xfId="132" hidden="1" xr:uid="{00000000-0005-0000-0000-0000B2010000}"/>
    <cellStyle name="Bad 2" xfId="79" hidden="1" xr:uid="{00000000-0005-0000-0000-0000AE010000}"/>
    <cellStyle name="Bad 2" xfId="136" hidden="1" xr:uid="{00000000-0005-0000-0000-0000B0010000}"/>
    <cellStyle name="Bad 2" xfId="482" hidden="1" xr:uid="{00000000-0005-0000-0000-0000C8010000}"/>
    <cellStyle name="Bad 2" xfId="477" hidden="1" xr:uid="{00000000-0005-0000-0000-0000C9010000}"/>
    <cellStyle name="Bad 2" xfId="527" hidden="1" xr:uid="{00000000-0005-0000-0000-0000B4010000}"/>
    <cellStyle name="Bad 2" xfId="541" hidden="1" xr:uid="{00000000-0005-0000-0000-0000B5010000}"/>
    <cellStyle name="Bad 2" xfId="173" hidden="1" xr:uid="{00000000-0005-0000-0000-0000B6010000}"/>
    <cellStyle name="Bad 2" xfId="168" hidden="1" xr:uid="{00000000-0005-0000-0000-0000B7010000}"/>
    <cellStyle name="Bad 2" xfId="218" hidden="1" xr:uid="{00000000-0005-0000-0000-0000B8010000}"/>
    <cellStyle name="Bad 2" xfId="232" hidden="1" xr:uid="{00000000-0005-0000-0000-0000B9010000}"/>
    <cellStyle name="Bad 2" xfId="214" hidden="1" xr:uid="{00000000-0005-0000-0000-0000BA010000}"/>
    <cellStyle name="Bad 2" xfId="289" hidden="1" xr:uid="{00000000-0005-0000-0000-0000BB010000}"/>
    <cellStyle name="Bad 2" xfId="303" hidden="1" xr:uid="{00000000-0005-0000-0000-0000BC010000}"/>
    <cellStyle name="Bad 2" xfId="285" hidden="1" xr:uid="{00000000-0005-0000-0000-0000BD010000}"/>
    <cellStyle name="Bad 2" xfId="263" hidden="1" xr:uid="{00000000-0005-0000-0000-0000BE010000}"/>
    <cellStyle name="Bad 2" xfId="326" hidden="1" xr:uid="{00000000-0005-0000-0000-0000BF010000}"/>
    <cellStyle name="Bad 2" xfId="321" hidden="1" xr:uid="{00000000-0005-0000-0000-0000C0010000}"/>
    <cellStyle name="Bad 2" xfId="374" hidden="1" xr:uid="{00000000-0005-0000-0000-0000C1010000}"/>
    <cellStyle name="Bad 2" xfId="388" hidden="1" xr:uid="{00000000-0005-0000-0000-0000C2010000}"/>
    <cellStyle name="Bad 2" xfId="370" hidden="1" xr:uid="{00000000-0005-0000-0000-0000C3010000}"/>
    <cellStyle name="Bad 2" xfId="445" hidden="1" xr:uid="{00000000-0005-0000-0000-0000C4010000}"/>
    <cellStyle name="Bad 2" xfId="459" hidden="1" xr:uid="{00000000-0005-0000-0000-0000C5010000}"/>
    <cellStyle name="Bad 2" xfId="441" hidden="1" xr:uid="{00000000-0005-0000-0000-0000C6010000}"/>
    <cellStyle name="Bad 2" xfId="419" hidden="1" xr:uid="{00000000-0005-0000-0000-0000C7010000}"/>
    <cellStyle name="Bad 2" xfId="635" hidden="1" xr:uid="{00000000-0005-0000-0000-0000CF010000}"/>
    <cellStyle name="Bad 2" xfId="612" hidden="1" xr:uid="{00000000-0005-0000-0000-0000CC010000}"/>
    <cellStyle name="Bad 2" xfId="572" hidden="1" xr:uid="{00000000-0005-0000-0000-0000CE010000}"/>
    <cellStyle name="Bad 2" xfId="523" hidden="1" xr:uid="{00000000-0005-0000-0000-0000CA010000}"/>
    <cellStyle name="Bad 2" xfId="594" hidden="1" xr:uid="{00000000-0005-0000-0000-0000CD010000}"/>
    <cellStyle name="Bad 2" xfId="630" hidden="1" xr:uid="{00000000-0005-0000-0000-0000D0010000}"/>
    <cellStyle name="Bad 2" xfId="598" hidden="1" xr:uid="{00000000-0005-0000-0000-0000CB010000}"/>
    <cellStyle name="Calculation" xfId="29" xr:uid="{00000000-0005-0000-0000-0000D1010000}"/>
    <cellStyle name="Calculation 2" xfId="632" hidden="1" xr:uid="{00000000-0005-0000-0000-0000F5010000}"/>
    <cellStyle name="Calculation 2" xfId="81" hidden="1" xr:uid="{00000000-0005-0000-0000-0000D3010000}"/>
    <cellStyle name="Calculation 2" xfId="63" hidden="1" xr:uid="{00000000-0005-0000-0000-0000D4010000}"/>
    <cellStyle name="Calculation 2" xfId="525" hidden="1" xr:uid="{00000000-0005-0000-0000-0000EF010000}"/>
    <cellStyle name="Calculation 2" xfId="421" hidden="1" xr:uid="{00000000-0005-0000-0000-0000E7010000}"/>
    <cellStyle name="Calculation 2" xfId="484" hidden="1" xr:uid="{00000000-0005-0000-0000-0000E9010000}"/>
    <cellStyle name="Calculation 2" xfId="596" hidden="1" xr:uid="{00000000-0005-0000-0000-0000F2010000}"/>
    <cellStyle name="Calculation 2" xfId="265" hidden="1" xr:uid="{00000000-0005-0000-0000-0000DF010000}"/>
    <cellStyle name="Calculation 2" xfId="443" hidden="1" xr:uid="{00000000-0005-0000-0000-0000E0010000}"/>
    <cellStyle name="Calculation 2" xfId="461" hidden="1" xr:uid="{00000000-0005-0000-0000-0000E5010000}"/>
    <cellStyle name="Calculation 2" xfId="601" hidden="1" xr:uid="{00000000-0005-0000-0000-0000E1010000}"/>
    <cellStyle name="Calculation 2" xfId="614" hidden="1" xr:uid="{00000000-0005-0000-0000-0000E2010000}"/>
    <cellStyle name="Calculation 2" xfId="479" hidden="1" xr:uid="{00000000-0005-0000-0000-0000E8010000}"/>
    <cellStyle name="Calculation 2" xfId="175" hidden="1" xr:uid="{00000000-0005-0000-0000-0000F0010000}"/>
    <cellStyle name="Calculation 2" xfId="221" hidden="1" xr:uid="{00000000-0005-0000-0000-0000EB010000}"/>
    <cellStyle name="Calculation 2" xfId="234" hidden="1" xr:uid="{00000000-0005-0000-0000-0000D9010000}"/>
    <cellStyle name="Calculation 2" xfId="216" hidden="1" xr:uid="{00000000-0005-0000-0000-0000DB010000}"/>
    <cellStyle name="Calculation 2" xfId="112" hidden="1" xr:uid="{00000000-0005-0000-0000-0000D8010000}"/>
    <cellStyle name="Calculation 2" xfId="530" hidden="1" xr:uid="{00000000-0005-0000-0000-0000EA010000}"/>
    <cellStyle name="Calculation 2" xfId="170" hidden="1" xr:uid="{00000000-0005-0000-0000-0000EC010000}"/>
    <cellStyle name="Calculation 2" xfId="543" hidden="1" xr:uid="{00000000-0005-0000-0000-0000F1010000}"/>
    <cellStyle name="Calculation 2" xfId="152" hidden="1" xr:uid="{00000000-0005-0000-0000-0000ED010000}"/>
    <cellStyle name="Calculation 2" xfId="292" hidden="1" xr:uid="{00000000-0005-0000-0000-0000EE010000}"/>
    <cellStyle name="Calculation 2" xfId="134" hidden="1" xr:uid="{00000000-0005-0000-0000-0000DA010000}"/>
    <cellStyle name="Calculation 2" xfId="377" hidden="1" xr:uid="{00000000-0005-0000-0000-0000D6010000}"/>
    <cellStyle name="Calculation 2" xfId="287" hidden="1" xr:uid="{00000000-0005-0000-0000-0000D7010000}"/>
    <cellStyle name="Calculation 2" xfId="372" hidden="1" xr:uid="{00000000-0005-0000-0000-0000DD010000}"/>
    <cellStyle name="Calculation 2" xfId="448" hidden="1" xr:uid="{00000000-0005-0000-0000-0000E4010000}"/>
    <cellStyle name="Calculation 2" xfId="328" hidden="1" xr:uid="{00000000-0005-0000-0000-0000E6010000}"/>
    <cellStyle name="Calculation 2" xfId="323" hidden="1" xr:uid="{00000000-0005-0000-0000-0000E3010000}"/>
    <cellStyle name="Calculation 2" xfId="305" hidden="1" xr:uid="{00000000-0005-0000-0000-0000DC010000}"/>
    <cellStyle name="Calculation 2" xfId="390" hidden="1" xr:uid="{00000000-0005-0000-0000-0000DE010000}"/>
    <cellStyle name="Calculation 2" xfId="68" hidden="1" xr:uid="{00000000-0005-0000-0000-0000D2010000}"/>
    <cellStyle name="Calculation 2" xfId="574" hidden="1" xr:uid="{00000000-0005-0000-0000-0000F3010000}"/>
    <cellStyle name="Calculation 2" xfId="637" hidden="1" xr:uid="{00000000-0005-0000-0000-0000F4010000}"/>
    <cellStyle name="Calculation 2" xfId="139" hidden="1" xr:uid="{00000000-0005-0000-0000-0000D5010000}"/>
    <cellStyle name="Check Cell" xfId="30" xr:uid="{00000000-0005-0000-0000-0000F6010000}"/>
    <cellStyle name="Check Cell 2" xfId="82" hidden="1" xr:uid="{00000000-0005-0000-0000-0000F8010000}"/>
    <cellStyle name="Check Cell 2" xfId="69" hidden="1" xr:uid="{00000000-0005-0000-0000-0000F7010000}"/>
    <cellStyle name="Check Cell 2" xfId="462" hidden="1" xr:uid="{00000000-0005-0000-0000-000010020000}"/>
    <cellStyle name="Check Cell 2" xfId="329" hidden="1" xr:uid="{00000000-0005-0000-0000-0000FE010000}"/>
    <cellStyle name="Check Cell 2" xfId="324" hidden="1" xr:uid="{00000000-0005-0000-0000-0000F9010000}"/>
    <cellStyle name="Check Cell 2" xfId="113" hidden="1" xr:uid="{00000000-0005-0000-0000-000011020000}"/>
    <cellStyle name="Check Cell 2" xfId="222" hidden="1" xr:uid="{00000000-0005-0000-0000-000006020000}"/>
    <cellStyle name="Check Cell 2" xfId="306" hidden="1" xr:uid="{00000000-0005-0000-0000-0000FB010000}"/>
    <cellStyle name="Check Cell 2" xfId="391" hidden="1" xr:uid="{00000000-0005-0000-0000-0000FC010000}"/>
    <cellStyle name="Check Cell 2" xfId="449" hidden="1" xr:uid="{00000000-0005-0000-0000-0000FD010000}"/>
    <cellStyle name="Check Cell 2" xfId="153" hidden="1" xr:uid="{00000000-0005-0000-0000-000018020000}"/>
    <cellStyle name="Check Cell 2" xfId="171" hidden="1" xr:uid="{00000000-0005-0000-0000-00000B020000}"/>
    <cellStyle name="Check Cell 2" xfId="220" hidden="1" xr:uid="{00000000-0005-0000-0000-000000020000}"/>
    <cellStyle name="Check Cell 2" xfId="575" hidden="1" xr:uid="{00000000-0005-0000-0000-000008020000}"/>
    <cellStyle name="Check Cell 2" xfId="266" hidden="1" xr:uid="{00000000-0005-0000-0000-00000E020000}"/>
    <cellStyle name="Check Cell 2" xfId="291" hidden="1" xr:uid="{00000000-0005-0000-0000-000003020000}"/>
    <cellStyle name="Check Cell 2" xfId="235" hidden="1" xr:uid="{00000000-0005-0000-0000-000004020000}"/>
    <cellStyle name="Check Cell 2" xfId="615" hidden="1" xr:uid="{00000000-0005-0000-0000-00000D020000}"/>
    <cellStyle name="Check Cell 2" xfId="600" hidden="1" xr:uid="{00000000-0005-0000-0000-000007020000}"/>
    <cellStyle name="Check Cell 2" xfId="138" hidden="1" xr:uid="{00000000-0005-0000-0000-000005020000}"/>
    <cellStyle name="Check Cell 2" xfId="376" hidden="1" xr:uid="{00000000-0005-0000-0000-000014020000}"/>
    <cellStyle name="Check Cell 2" xfId="422" hidden="1" xr:uid="{00000000-0005-0000-0000-000015020000}"/>
    <cellStyle name="Check Cell 2" xfId="544" hidden="1" xr:uid="{00000000-0005-0000-0000-000009020000}"/>
    <cellStyle name="Check Cell 2" xfId="293" hidden="1" xr:uid="{00000000-0005-0000-0000-00000A020000}"/>
    <cellStyle name="Check Cell 2" xfId="531" hidden="1" xr:uid="{00000000-0005-0000-0000-00000C020000}"/>
    <cellStyle name="Check Cell 2" xfId="378" hidden="1" xr:uid="{00000000-0005-0000-0000-0000FA010000}"/>
    <cellStyle name="Check Cell 2" xfId="447" hidden="1" xr:uid="{00000000-0005-0000-0000-0000FF010000}"/>
    <cellStyle name="Check Cell 2" xfId="602" hidden="1" xr:uid="{00000000-0005-0000-0000-00000F020000}"/>
    <cellStyle name="Check Cell 2" xfId="140" hidden="1" xr:uid="{00000000-0005-0000-0000-000017020000}"/>
    <cellStyle name="Check Cell 2" xfId="480" hidden="1" xr:uid="{00000000-0005-0000-0000-000002020000}"/>
    <cellStyle name="Check Cell 2" xfId="529" hidden="1" xr:uid="{00000000-0005-0000-0000-000012020000}"/>
    <cellStyle name="Check Cell 2" xfId="485" hidden="1" xr:uid="{00000000-0005-0000-0000-000013020000}"/>
    <cellStyle name="Check Cell 2" xfId="176" hidden="1" xr:uid="{00000000-0005-0000-0000-000001020000}"/>
    <cellStyle name="Check Cell 2" xfId="67" hidden="1" xr:uid="{00000000-0005-0000-0000-000016020000}"/>
    <cellStyle name="Check Cell 2" xfId="633" hidden="1" xr:uid="{00000000-0005-0000-0000-00001A020000}"/>
    <cellStyle name="Check Cell 2" xfId="638" hidden="1" xr:uid="{00000000-0005-0000-0000-000019020000}"/>
    <cellStyle name="Emphasis 1" xfId="31" xr:uid="{00000000-0005-0000-0000-00001B020000}"/>
    <cellStyle name="Emphasis 2" xfId="32" xr:uid="{00000000-0005-0000-0000-00001C020000}"/>
    <cellStyle name="Emphasis 3" xfId="33" xr:uid="{00000000-0005-0000-0000-00001D020000}"/>
    <cellStyle name="Good" xfId="34" xr:uid="{00000000-0005-0000-0000-00001E020000}"/>
    <cellStyle name="Good 2" xfId="243" hidden="1" xr:uid="{00000000-0005-0000-0000-00002C020000}"/>
    <cellStyle name="Good 2" xfId="336" hidden="1" xr:uid="{00000000-0005-0000-0000-00002D020000}"/>
    <cellStyle name="Good 2" xfId="314" hidden="1" xr:uid="{00000000-0005-0000-0000-00002E020000}"/>
    <cellStyle name="Good 2" xfId="217" hidden="1" xr:uid="{00000000-0005-0000-0000-00002F020000}"/>
    <cellStyle name="Good 2" xfId="262" hidden="1" xr:uid="{00000000-0005-0000-0000-000030020000}"/>
    <cellStyle name="Good 2" xfId="231" hidden="1" xr:uid="{00000000-0005-0000-0000-00002A020000}"/>
    <cellStyle name="Good 2" xfId="325" hidden="1" xr:uid="{00000000-0005-0000-0000-00002B020000}"/>
    <cellStyle name="Good 2" xfId="288" hidden="1" xr:uid="{00000000-0005-0000-0000-000028020000}"/>
    <cellStyle name="Good 2" xfId="302" hidden="1" xr:uid="{00000000-0005-0000-0000-000029020000}"/>
    <cellStyle name="Good 2" xfId="64" hidden="1" xr:uid="{00000000-0005-0000-0000-000027020000}"/>
    <cellStyle name="Good 2" xfId="78" hidden="1" xr:uid="{00000000-0005-0000-0000-000021020000}"/>
    <cellStyle name="Good 2" xfId="172" hidden="1" xr:uid="{00000000-0005-0000-0000-000022020000}"/>
    <cellStyle name="Good 2" xfId="135" hidden="1" xr:uid="{00000000-0005-0000-0000-00001F020000}"/>
    <cellStyle name="Good 2" xfId="149" hidden="1" xr:uid="{00000000-0005-0000-0000-000020020000}"/>
    <cellStyle name="Good 2" xfId="161" hidden="1" xr:uid="{00000000-0005-0000-0000-000025020000}"/>
    <cellStyle name="Good 2" xfId="109" hidden="1" xr:uid="{00000000-0005-0000-0000-000026020000}"/>
    <cellStyle name="Good 2" xfId="90" hidden="1" xr:uid="{00000000-0005-0000-0000-000023020000}"/>
    <cellStyle name="Good 2" xfId="183" hidden="1" xr:uid="{00000000-0005-0000-0000-000024020000}"/>
    <cellStyle name="Good 2" xfId="552" hidden="1" xr:uid="{00000000-0005-0000-0000-00003E020000}"/>
    <cellStyle name="Good 2" xfId="645" hidden="1" xr:uid="{00000000-0005-0000-0000-00003F020000}"/>
    <cellStyle name="Good 2" xfId="623" hidden="1" xr:uid="{00000000-0005-0000-0000-000040020000}"/>
    <cellStyle name="Good 2" xfId="540" hidden="1" xr:uid="{00000000-0005-0000-0000-000042020000}"/>
    <cellStyle name="Good 2" xfId="526" hidden="1" xr:uid="{00000000-0005-0000-0000-000041020000}"/>
    <cellStyle name="Good 2" xfId="571" hidden="1" xr:uid="{00000000-0005-0000-0000-00003C020000}"/>
    <cellStyle name="Good 2" xfId="634" hidden="1" xr:uid="{00000000-0005-0000-0000-00003D020000}"/>
    <cellStyle name="Good 2" xfId="597" hidden="1" xr:uid="{00000000-0005-0000-0000-00003A020000}"/>
    <cellStyle name="Good 2" xfId="611" hidden="1" xr:uid="{00000000-0005-0000-0000-00003B020000}"/>
    <cellStyle name="Good 2" xfId="373" hidden="1" xr:uid="{00000000-0005-0000-0000-000039020000}"/>
    <cellStyle name="Good 2" xfId="387" hidden="1" xr:uid="{00000000-0005-0000-0000-000033020000}"/>
    <cellStyle name="Good 2" xfId="399" hidden="1" xr:uid="{00000000-0005-0000-0000-000034020000}"/>
    <cellStyle name="Good 2" xfId="444" hidden="1" xr:uid="{00000000-0005-0000-0000-000031020000}"/>
    <cellStyle name="Good 2" xfId="458" hidden="1" xr:uid="{00000000-0005-0000-0000-000032020000}"/>
    <cellStyle name="Good 2" xfId="470" hidden="1" xr:uid="{00000000-0005-0000-0000-000037020000}"/>
    <cellStyle name="Good 2" xfId="418" hidden="1" xr:uid="{00000000-0005-0000-0000-000038020000}"/>
    <cellStyle name="Good 2" xfId="492" hidden="1" xr:uid="{00000000-0005-0000-0000-000036020000}"/>
    <cellStyle name="Good 2" xfId="481" hidden="1" xr:uid="{00000000-0005-0000-0000-000035020000}"/>
    <cellStyle name="Heading 1" xfId="35" xr:uid="{00000000-0005-0000-0000-000043020000}"/>
    <cellStyle name="Heading 2" xfId="36" xr:uid="{00000000-0005-0000-0000-000044020000}"/>
    <cellStyle name="Heading 3" xfId="37" xr:uid="{00000000-0005-0000-0000-000045020000}"/>
    <cellStyle name="Heading 4" xfId="38" xr:uid="{00000000-0005-0000-0000-000046020000}"/>
    <cellStyle name="Input" xfId="39" xr:uid="{00000000-0005-0000-0000-000047020000}"/>
    <cellStyle name="Linked Cell" xfId="40" xr:uid="{00000000-0005-0000-0000-000048020000}"/>
    <cellStyle name="Neutral" xfId="46" hidden="1" xr:uid="{00000000-0005-0000-0000-000049020000}"/>
    <cellStyle name="Neutral" xfId="357" hidden="1" xr:uid="{00000000-0005-0000-0000-00004A020000}"/>
    <cellStyle name="Neutral 2" xfId="233" hidden="1" xr:uid="{00000000-0005-0000-0000-00005A020000}"/>
    <cellStyle name="Neutral 2" xfId="137" hidden="1" xr:uid="{00000000-0005-0000-0000-000059020000}"/>
    <cellStyle name="Neutral 2" xfId="80" hidden="1" xr:uid="{00000000-0005-0000-0000-000065020000}"/>
    <cellStyle name="Neutral 2" xfId="219" hidden="1" xr:uid="{00000000-0005-0000-0000-000067020000}"/>
    <cellStyle name="Neutral 2" xfId="111" hidden="1" xr:uid="{00000000-0005-0000-0000-000061020000}"/>
    <cellStyle name="Neutral 2" xfId="133" hidden="1" xr:uid="{00000000-0005-0000-0000-000062020000}"/>
    <cellStyle name="Neutral 2" xfId="613" hidden="1" xr:uid="{00000000-0005-0000-0000-00004F020000}"/>
    <cellStyle name="Neutral 2" xfId="524" hidden="1" xr:uid="{00000000-0005-0000-0000-00006B020000}"/>
    <cellStyle name="Neutral 2" xfId="446" hidden="1" xr:uid="{00000000-0005-0000-0000-00006C020000}"/>
    <cellStyle name="Neutral 2" xfId="286" hidden="1" xr:uid="{00000000-0005-0000-0000-000052020000}"/>
    <cellStyle name="Neutral 2" xfId="327" hidden="1" xr:uid="{00000000-0005-0000-0000-00005D020000}"/>
    <cellStyle name="Neutral 2" xfId="573" hidden="1" xr:uid="{00000000-0005-0000-0000-00005E020000}"/>
    <cellStyle name="Neutral 2" xfId="62" hidden="1" xr:uid="{00000000-0005-0000-0000-000068020000}"/>
    <cellStyle name="Neutral 2" xfId="174" hidden="1" xr:uid="{00000000-0005-0000-0000-00006A020000}"/>
    <cellStyle name="Neutral 2" xfId="151" hidden="1" xr:uid="{00000000-0005-0000-0000-00004B020000}"/>
    <cellStyle name="Neutral 2" xfId="66" hidden="1" xr:uid="{00000000-0005-0000-0000-00004C020000}"/>
    <cellStyle name="Neutral 2" xfId="389" hidden="1" xr:uid="{00000000-0005-0000-0000-000069020000}"/>
    <cellStyle name="Neutral 2" xfId="371" hidden="1" xr:uid="{00000000-0005-0000-0000-000064020000}"/>
    <cellStyle name="Neutral 2" xfId="375" hidden="1" xr:uid="{00000000-0005-0000-0000-000054020000}"/>
    <cellStyle name="Neutral 2" xfId="169" hidden="1" xr:uid="{00000000-0005-0000-0000-000056020000}"/>
    <cellStyle name="Neutral 2" xfId="478" hidden="1" xr:uid="{00000000-0005-0000-0000-00006E020000}"/>
    <cellStyle name="Neutral 2" xfId="483" hidden="1" xr:uid="{00000000-0005-0000-0000-00006D020000}"/>
    <cellStyle name="Neutral 2" xfId="599" hidden="1" xr:uid="{00000000-0005-0000-0000-000055020000}"/>
    <cellStyle name="Neutral 2" xfId="631" hidden="1" xr:uid="{00000000-0005-0000-0000-000050020000}"/>
    <cellStyle name="Neutral 2" xfId="215" hidden="1" xr:uid="{00000000-0005-0000-0000-00005B020000}"/>
    <cellStyle name="Neutral 2" xfId="542" hidden="1" xr:uid="{00000000-0005-0000-0000-00005C020000}"/>
    <cellStyle name="Neutral 2" xfId="442" hidden="1" xr:uid="{00000000-0005-0000-0000-000063020000}"/>
    <cellStyle name="Neutral 2" xfId="420" hidden="1" xr:uid="{00000000-0005-0000-0000-00004D020000}"/>
    <cellStyle name="Neutral 2" xfId="290" hidden="1" xr:uid="{00000000-0005-0000-0000-00004E020000}"/>
    <cellStyle name="Neutral 2" xfId="595" hidden="1" xr:uid="{00000000-0005-0000-0000-000066020000}"/>
    <cellStyle name="Neutral 2" xfId="264" hidden="1" xr:uid="{00000000-0005-0000-0000-000057020000}"/>
    <cellStyle name="Neutral 2" xfId="304" hidden="1" xr:uid="{00000000-0005-0000-0000-000058020000}"/>
    <cellStyle name="Neutral 2" xfId="636" hidden="1" xr:uid="{00000000-0005-0000-0000-000051020000}"/>
    <cellStyle name="Neutral 2" xfId="528" hidden="1" xr:uid="{00000000-0005-0000-0000-000053020000}"/>
    <cellStyle name="Neutral 2" xfId="322" hidden="1" xr:uid="{00000000-0005-0000-0000-00005F020000}"/>
    <cellStyle name="Neutral 2" xfId="460" hidden="1" xr:uid="{00000000-0005-0000-0000-000060020000}"/>
    <cellStyle name="Normál" xfId="0" builtinId="0"/>
    <cellStyle name="Normál 2" xfId="47" xr:uid="{00000000-0005-0000-0000-000070020000}"/>
    <cellStyle name="Normál 2 2" xfId="3" xr:uid="{00000000-0005-0000-0000-000071020000}"/>
    <cellStyle name="Normál 3" xfId="89" xr:uid="{00000000-0005-0000-0000-000072020000}"/>
    <cellStyle name="Normál 3 2" xfId="76" xr:uid="{00000000-0005-0000-0000-000073020000}"/>
    <cellStyle name="Normál 3 2 2" xfId="147" xr:uid="{00000000-0005-0000-0000-000074020000}"/>
    <cellStyle name="Normál 3 2 2 2" xfId="300" xr:uid="{00000000-0005-0000-0000-000075020000}"/>
    <cellStyle name="Normál 3 2 2 2 2" xfId="609" xr:uid="{00000000-0005-0000-0000-000076020000}"/>
    <cellStyle name="Normál 3 2 2 3" xfId="456" xr:uid="{00000000-0005-0000-0000-000077020000}"/>
    <cellStyle name="Normál 3 2 3" xfId="229" xr:uid="{00000000-0005-0000-0000-000078020000}"/>
    <cellStyle name="Normál 3 2 3 2" xfId="538" xr:uid="{00000000-0005-0000-0000-000079020000}"/>
    <cellStyle name="Normál 3 2 4" xfId="385" xr:uid="{00000000-0005-0000-0000-00007A020000}"/>
    <cellStyle name="Normál 3 3" xfId="160" xr:uid="{00000000-0005-0000-0000-00007B020000}"/>
    <cellStyle name="Normál 3 3 2" xfId="313" xr:uid="{00000000-0005-0000-0000-00007C020000}"/>
    <cellStyle name="Normál 3 3 2 2" xfId="622" xr:uid="{00000000-0005-0000-0000-00007D020000}"/>
    <cellStyle name="Normál 3 3 3" xfId="469" xr:uid="{00000000-0005-0000-0000-00007E020000}"/>
    <cellStyle name="Normál 3 4" xfId="242" xr:uid="{00000000-0005-0000-0000-00007F020000}"/>
    <cellStyle name="Normál 3 4 2" xfId="551" xr:uid="{00000000-0005-0000-0000-000080020000}"/>
    <cellStyle name="Normál 3 5" xfId="398" xr:uid="{00000000-0005-0000-0000-000081020000}"/>
    <cellStyle name="Normál 4" xfId="2" xr:uid="{00000000-0005-0000-0000-000082020000}"/>
    <cellStyle name="Normál 5" xfId="343" xr:uid="{00000000-0005-0000-0000-000083020000}"/>
    <cellStyle name="Note" xfId="41" xr:uid="{00000000-0005-0000-0000-000084020000}"/>
    <cellStyle name="Note 2" xfId="60" xr:uid="{00000000-0005-0000-0000-000085020000}"/>
    <cellStyle name="Output" xfId="42" xr:uid="{00000000-0005-0000-0000-000086020000}"/>
    <cellStyle name="Sheet Title" xfId="43" xr:uid="{00000000-0005-0000-0000-000087020000}"/>
    <cellStyle name="Százalék" xfId="1" builtinId="5"/>
    <cellStyle name="Százalék 2" xfId="344" xr:uid="{00000000-0005-0000-0000-000089020000}"/>
    <cellStyle name="Total" xfId="44" xr:uid="{00000000-0005-0000-0000-00008A020000}"/>
    <cellStyle name="Warning Text" xfId="45" xr:uid="{00000000-0005-0000-0000-00008B020000}"/>
  </cellStyles>
  <dxfs count="0"/>
  <tableStyles count="0" defaultTableStyle="TableStyleMedium2" defaultPivotStyle="PivotStyleLight16"/>
  <colors>
    <mruColors>
      <color rgb="FFCC66FF"/>
      <color rgb="FF9966FF"/>
      <color rgb="FF9B4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zma-Loraszkó Andrea" id="{F7B7A007-8274-4B98-AA01-672D127F8EC1}" userId="S::loraszko.andrea@uni-obuda.hu::5cad745f-6fcf-4019-b01f-4cd8e06c18d2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8" dT="2023-06-22T13:30:24.07" personId="{F7B7A007-8274-4B98-AA01-672D127F8EC1}" id="{E88D86BB-810C-4EC8-860F-DA069A3DF8AD}">
    <text>A NIK szerepel mint Intézet de valamiért a VFI-hez lett kódolva, én már nem emlékszem hogy ez direkt vagy véletlen, légyszi kérdezz rá. Valószínű megegyeztek hogy ők tanítják, de menjünk biztosra.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96"/>
  <sheetViews>
    <sheetView tabSelected="1" view="pageBreakPreview" topLeftCell="A16" zoomScaleNormal="100" zoomScaleSheetLayoutView="100" workbookViewId="0">
      <selection activeCell="A48" sqref="A48:XFD48"/>
    </sheetView>
  </sheetViews>
  <sheetFormatPr defaultColWidth="9.140625" defaultRowHeight="12.75" x14ac:dyDescent="0.2"/>
  <cols>
    <col min="1" max="1" width="3" style="1" bestFit="1" customWidth="1"/>
    <col min="2" max="2" width="17.28515625" style="1" customWidth="1"/>
    <col min="3" max="3" width="76.85546875" style="14" customWidth="1"/>
    <col min="4" max="4" width="11.42578125" style="14" bestFit="1" customWidth="1"/>
    <col min="5" max="5" width="8.140625" style="6" bestFit="1" customWidth="1"/>
    <col min="6" max="6" width="4.5703125" style="6" customWidth="1"/>
    <col min="7" max="41" width="4.5703125" style="7" customWidth="1"/>
    <col min="42" max="42" width="24.5703125" style="8" bestFit="1" customWidth="1"/>
    <col min="43" max="44" width="9.140625" style="1"/>
    <col min="45" max="45" width="11.5703125" style="1" bestFit="1" customWidth="1"/>
    <col min="46" max="46" width="29.5703125" style="1" bestFit="1" customWidth="1"/>
    <col min="47" max="16384" width="9.140625" style="1"/>
  </cols>
  <sheetData>
    <row r="1" spans="1:42" ht="18" x14ac:dyDescent="0.2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</row>
    <row r="2" spans="1:42" ht="1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</row>
    <row r="3" spans="1:42" ht="15" x14ac:dyDescent="0.25">
      <c r="A3" s="98" t="s">
        <v>116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</row>
    <row r="4" spans="1:42" ht="13.5" thickBot="1" x14ac:dyDescent="0.25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</row>
    <row r="5" spans="1:42" ht="13.5" thickBot="1" x14ac:dyDescent="0.25">
      <c r="A5" s="100"/>
      <c r="B5" s="102" t="s">
        <v>3</v>
      </c>
      <c r="C5" s="105" t="s">
        <v>4</v>
      </c>
      <c r="D5" s="20" t="s">
        <v>5</v>
      </c>
      <c r="E5" s="107" t="s">
        <v>6</v>
      </c>
      <c r="F5" s="107"/>
      <c r="G5" s="108" t="s">
        <v>7</v>
      </c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9" t="s">
        <v>8</v>
      </c>
    </row>
    <row r="6" spans="1:42" x14ac:dyDescent="0.2">
      <c r="A6" s="101"/>
      <c r="B6" s="103"/>
      <c r="C6" s="106"/>
      <c r="D6" s="21"/>
      <c r="E6" s="92" t="s">
        <v>9</v>
      </c>
      <c r="F6" s="93" t="s">
        <v>10</v>
      </c>
      <c r="G6" s="94" t="s">
        <v>11</v>
      </c>
      <c r="H6" s="95"/>
      <c r="I6" s="95"/>
      <c r="J6" s="95"/>
      <c r="K6" s="96"/>
      <c r="L6" s="94" t="s">
        <v>12</v>
      </c>
      <c r="M6" s="95"/>
      <c r="N6" s="95"/>
      <c r="O6" s="95"/>
      <c r="P6" s="96"/>
      <c r="Q6" s="94" t="s">
        <v>13</v>
      </c>
      <c r="R6" s="95"/>
      <c r="S6" s="95"/>
      <c r="T6" s="95"/>
      <c r="U6" s="96"/>
      <c r="V6" s="94" t="s">
        <v>14</v>
      </c>
      <c r="W6" s="95"/>
      <c r="X6" s="95"/>
      <c r="Y6" s="95"/>
      <c r="Z6" s="96"/>
      <c r="AA6" s="94" t="s">
        <v>15</v>
      </c>
      <c r="AB6" s="95"/>
      <c r="AC6" s="95"/>
      <c r="AD6" s="95"/>
      <c r="AE6" s="96"/>
      <c r="AF6" s="94">
        <v>6</v>
      </c>
      <c r="AG6" s="95"/>
      <c r="AH6" s="95"/>
      <c r="AI6" s="95"/>
      <c r="AJ6" s="96"/>
      <c r="AK6" s="94" t="s">
        <v>16</v>
      </c>
      <c r="AL6" s="95"/>
      <c r="AM6" s="95"/>
      <c r="AN6" s="95"/>
      <c r="AO6" s="96"/>
      <c r="AP6" s="110"/>
    </row>
    <row r="7" spans="1:42" x14ac:dyDescent="0.2">
      <c r="A7" s="101"/>
      <c r="B7" s="104"/>
      <c r="C7" s="106"/>
      <c r="D7" s="21"/>
      <c r="E7" s="92"/>
      <c r="F7" s="93"/>
      <c r="G7" s="22" t="s">
        <v>17</v>
      </c>
      <c r="H7" s="23" t="s">
        <v>18</v>
      </c>
      <c r="I7" s="24" t="s">
        <v>19</v>
      </c>
      <c r="J7" s="24" t="s">
        <v>20</v>
      </c>
      <c r="K7" s="25" t="s">
        <v>21</v>
      </c>
      <c r="L7" s="22" t="s">
        <v>17</v>
      </c>
      <c r="M7" s="23" t="s">
        <v>18</v>
      </c>
      <c r="N7" s="24" t="s">
        <v>19</v>
      </c>
      <c r="O7" s="24" t="s">
        <v>20</v>
      </c>
      <c r="P7" s="25" t="s">
        <v>21</v>
      </c>
      <c r="Q7" s="22" t="s">
        <v>17</v>
      </c>
      <c r="R7" s="23" t="s">
        <v>18</v>
      </c>
      <c r="S7" s="24" t="s">
        <v>19</v>
      </c>
      <c r="T7" s="24" t="s">
        <v>20</v>
      </c>
      <c r="U7" s="25" t="s">
        <v>21</v>
      </c>
      <c r="V7" s="22" t="s">
        <v>17</v>
      </c>
      <c r="W7" s="23" t="s">
        <v>18</v>
      </c>
      <c r="X7" s="24" t="s">
        <v>19</v>
      </c>
      <c r="Y7" s="24" t="s">
        <v>20</v>
      </c>
      <c r="Z7" s="25" t="s">
        <v>21</v>
      </c>
      <c r="AA7" s="22" t="s">
        <v>17</v>
      </c>
      <c r="AB7" s="23" t="s">
        <v>18</v>
      </c>
      <c r="AC7" s="24" t="s">
        <v>19</v>
      </c>
      <c r="AD7" s="24" t="s">
        <v>20</v>
      </c>
      <c r="AE7" s="25" t="s">
        <v>21</v>
      </c>
      <c r="AF7" s="22" t="s">
        <v>17</v>
      </c>
      <c r="AG7" s="23" t="s">
        <v>18</v>
      </c>
      <c r="AH7" s="24" t="s">
        <v>19</v>
      </c>
      <c r="AI7" s="24" t="s">
        <v>20</v>
      </c>
      <c r="AJ7" s="25" t="s">
        <v>21</v>
      </c>
      <c r="AK7" s="22" t="s">
        <v>17</v>
      </c>
      <c r="AL7" s="23" t="s">
        <v>18</v>
      </c>
      <c r="AM7" s="24" t="s">
        <v>19</v>
      </c>
      <c r="AN7" s="24" t="s">
        <v>20</v>
      </c>
      <c r="AO7" s="25" t="s">
        <v>21</v>
      </c>
      <c r="AP7" s="26" t="s">
        <v>22</v>
      </c>
    </row>
    <row r="8" spans="1:42" ht="15" customHeight="1" x14ac:dyDescent="0.2">
      <c r="A8" s="27" t="s">
        <v>23</v>
      </c>
      <c r="B8" s="88" t="s">
        <v>24</v>
      </c>
      <c r="C8" s="89"/>
      <c r="D8" s="28" t="s">
        <v>25</v>
      </c>
      <c r="E8" s="79">
        <f t="shared" ref="E8:AO8" si="0">SUM(E9:E16)</f>
        <v>15</v>
      </c>
      <c r="F8" s="29">
        <f t="shared" si="0"/>
        <v>37</v>
      </c>
      <c r="G8" s="30">
        <v>2</v>
      </c>
      <c r="H8" s="24">
        <v>2.5</v>
      </c>
      <c r="I8" s="24">
        <v>1.5</v>
      </c>
      <c r="J8" s="24">
        <f t="shared" si="0"/>
        <v>0</v>
      </c>
      <c r="K8" s="31">
        <f t="shared" si="0"/>
        <v>16</v>
      </c>
      <c r="L8" s="30">
        <v>1.5</v>
      </c>
      <c r="M8" s="24">
        <v>1</v>
      </c>
      <c r="N8" s="24">
        <v>1</v>
      </c>
      <c r="O8" s="24">
        <f t="shared" si="0"/>
        <v>0</v>
      </c>
      <c r="P8" s="31">
        <f t="shared" si="0"/>
        <v>8</v>
      </c>
      <c r="Q8" s="30">
        <v>1.5</v>
      </c>
      <c r="R8" s="24">
        <v>2</v>
      </c>
      <c r="S8" s="24">
        <f t="shared" si="0"/>
        <v>0</v>
      </c>
      <c r="T8" s="24">
        <f t="shared" si="0"/>
        <v>0</v>
      </c>
      <c r="U8" s="31">
        <f t="shared" si="0"/>
        <v>8</v>
      </c>
      <c r="V8" s="30">
        <v>1</v>
      </c>
      <c r="W8" s="24">
        <v>1</v>
      </c>
      <c r="X8" s="24">
        <f t="shared" si="0"/>
        <v>0</v>
      </c>
      <c r="Y8" s="24">
        <f t="shared" si="0"/>
        <v>0</v>
      </c>
      <c r="Z8" s="31">
        <f t="shared" si="0"/>
        <v>5</v>
      </c>
      <c r="AA8" s="30">
        <f t="shared" si="0"/>
        <v>0</v>
      </c>
      <c r="AB8" s="24">
        <f t="shared" si="0"/>
        <v>0</v>
      </c>
      <c r="AC8" s="24">
        <f t="shared" si="0"/>
        <v>0</v>
      </c>
      <c r="AD8" s="24">
        <f t="shared" si="0"/>
        <v>0</v>
      </c>
      <c r="AE8" s="31">
        <f t="shared" si="0"/>
        <v>0</v>
      </c>
      <c r="AF8" s="30">
        <f t="shared" si="0"/>
        <v>0</v>
      </c>
      <c r="AG8" s="24">
        <f t="shared" si="0"/>
        <v>0</v>
      </c>
      <c r="AH8" s="24">
        <f t="shared" si="0"/>
        <v>0</v>
      </c>
      <c r="AI8" s="24">
        <f t="shared" si="0"/>
        <v>0</v>
      </c>
      <c r="AJ8" s="31">
        <f t="shared" si="0"/>
        <v>0</v>
      </c>
      <c r="AK8" s="30">
        <f t="shared" si="0"/>
        <v>0</v>
      </c>
      <c r="AL8" s="24">
        <f t="shared" si="0"/>
        <v>0</v>
      </c>
      <c r="AM8" s="24">
        <f t="shared" si="0"/>
        <v>0</v>
      </c>
      <c r="AN8" s="24">
        <f t="shared" si="0"/>
        <v>0</v>
      </c>
      <c r="AO8" s="31">
        <f t="shared" si="0"/>
        <v>0</v>
      </c>
      <c r="AP8" s="32"/>
    </row>
    <row r="9" spans="1:42" ht="15" customHeight="1" x14ac:dyDescent="0.2">
      <c r="A9" s="27">
        <v>1</v>
      </c>
      <c r="B9" s="33" t="s">
        <v>117</v>
      </c>
      <c r="C9" s="2" t="s">
        <v>26</v>
      </c>
      <c r="D9" s="2"/>
      <c r="E9" s="34">
        <f t="shared" ref="E9:E16" si="1">G9+H9+I9+L9+M9+N9+Q9+R9+S9+V9+W9+X9+AA9+AB9+AC9+AF9+AG9+AH9+AK9+AL9+AM9</f>
        <v>2</v>
      </c>
      <c r="F9" s="34">
        <f t="shared" ref="F9:F16" si="2">K9+P9+U9+Z9+AE9+AJ9+AO9</f>
        <v>6</v>
      </c>
      <c r="G9" s="35">
        <v>1</v>
      </c>
      <c r="H9" s="36">
        <v>1</v>
      </c>
      <c r="I9" s="36">
        <v>0</v>
      </c>
      <c r="J9" s="36" t="s">
        <v>27</v>
      </c>
      <c r="K9" s="37">
        <v>6</v>
      </c>
      <c r="L9" s="35"/>
      <c r="M9" s="36"/>
      <c r="N9" s="36"/>
      <c r="O9" s="36"/>
      <c r="P9" s="37"/>
      <c r="Q9" s="38"/>
      <c r="R9" s="4"/>
      <c r="S9" s="4"/>
      <c r="T9" s="4"/>
      <c r="U9" s="39"/>
      <c r="V9" s="35"/>
      <c r="W9" s="36"/>
      <c r="X9" s="36"/>
      <c r="Y9" s="36"/>
      <c r="Z9" s="37"/>
      <c r="AA9" s="35"/>
      <c r="AB9" s="36"/>
      <c r="AC9" s="36"/>
      <c r="AD9" s="36"/>
      <c r="AE9" s="37"/>
      <c r="AF9" s="35"/>
      <c r="AG9" s="36"/>
      <c r="AH9" s="36"/>
      <c r="AI9" s="36"/>
      <c r="AJ9" s="37"/>
      <c r="AK9" s="35"/>
      <c r="AL9" s="36"/>
      <c r="AM9" s="36"/>
      <c r="AN9" s="36"/>
      <c r="AO9" s="37"/>
      <c r="AP9" s="32"/>
    </row>
    <row r="10" spans="1:42" ht="15" customHeight="1" x14ac:dyDescent="0.2">
      <c r="A10" s="27">
        <v>2</v>
      </c>
      <c r="B10" s="33" t="s">
        <v>118</v>
      </c>
      <c r="C10" s="2" t="s">
        <v>28</v>
      </c>
      <c r="D10" s="2"/>
      <c r="E10" s="34">
        <f t="shared" si="1"/>
        <v>2</v>
      </c>
      <c r="F10" s="34">
        <f t="shared" si="2"/>
        <v>4</v>
      </c>
      <c r="G10" s="35"/>
      <c r="H10" s="36"/>
      <c r="I10" s="36"/>
      <c r="J10" s="36"/>
      <c r="K10" s="37"/>
      <c r="L10" s="35">
        <v>1</v>
      </c>
      <c r="M10" s="36">
        <v>1</v>
      </c>
      <c r="N10" s="36">
        <v>0</v>
      </c>
      <c r="O10" s="36" t="s">
        <v>29</v>
      </c>
      <c r="P10" s="37">
        <v>4</v>
      </c>
      <c r="Q10" s="35"/>
      <c r="R10" s="36"/>
      <c r="S10" s="36"/>
      <c r="T10" s="36"/>
      <c r="U10" s="37"/>
      <c r="V10" s="35"/>
      <c r="W10" s="36"/>
      <c r="X10" s="36"/>
      <c r="Y10" s="36"/>
      <c r="Z10" s="37"/>
      <c r="AA10" s="35"/>
      <c r="AB10" s="36"/>
      <c r="AC10" s="36"/>
      <c r="AD10" s="36"/>
      <c r="AE10" s="37"/>
      <c r="AF10" s="35"/>
      <c r="AG10" s="36"/>
      <c r="AH10" s="36"/>
      <c r="AI10" s="36"/>
      <c r="AJ10" s="37"/>
      <c r="AK10" s="35"/>
      <c r="AL10" s="36"/>
      <c r="AM10" s="36"/>
      <c r="AN10" s="36"/>
      <c r="AO10" s="37"/>
      <c r="AP10" s="32" t="s">
        <v>26</v>
      </c>
    </row>
    <row r="11" spans="1:42" ht="15" customHeight="1" x14ac:dyDescent="0.2">
      <c r="A11" s="27">
        <v>3</v>
      </c>
      <c r="B11" s="33" t="s">
        <v>119</v>
      </c>
      <c r="C11" s="2" t="s">
        <v>30</v>
      </c>
      <c r="D11" s="2"/>
      <c r="E11" s="78">
        <f>G11+H11+I11+L11+M11+N11+Q11+R11+S11+V11+W11+X11+AA11+AB11+AC11+AF11+AG11+AH11+AK11+AL11+AM11</f>
        <v>1.5</v>
      </c>
      <c r="F11" s="34">
        <f t="shared" si="2"/>
        <v>4</v>
      </c>
      <c r="G11" s="30"/>
      <c r="H11" s="24"/>
      <c r="I11" s="24"/>
      <c r="J11" s="24"/>
      <c r="K11" s="31"/>
      <c r="L11" s="30">
        <v>0.5</v>
      </c>
      <c r="M11" s="24">
        <v>0</v>
      </c>
      <c r="N11" s="24">
        <v>1</v>
      </c>
      <c r="O11" s="24" t="s">
        <v>27</v>
      </c>
      <c r="P11" s="31">
        <v>4</v>
      </c>
      <c r="Q11" s="30"/>
      <c r="R11" s="24"/>
      <c r="S11" s="24"/>
      <c r="T11" s="24"/>
      <c r="U11" s="31"/>
      <c r="V11" s="30"/>
      <c r="W11" s="24"/>
      <c r="X11" s="24"/>
      <c r="Y11" s="24"/>
      <c r="Z11" s="31"/>
      <c r="AA11" s="30"/>
      <c r="AB11" s="24"/>
      <c r="AC11" s="24"/>
      <c r="AD11" s="24"/>
      <c r="AE11" s="31"/>
      <c r="AF11" s="30"/>
      <c r="AG11" s="24"/>
      <c r="AH11" s="24"/>
      <c r="AI11" s="24"/>
      <c r="AJ11" s="31"/>
      <c r="AK11" s="30"/>
      <c r="AL11" s="24"/>
      <c r="AM11" s="24"/>
      <c r="AN11" s="24"/>
      <c r="AO11" s="31"/>
      <c r="AP11" s="32"/>
    </row>
    <row r="12" spans="1:42" ht="15" customHeight="1" x14ac:dyDescent="0.2">
      <c r="A12" s="27">
        <v>4</v>
      </c>
      <c r="B12" s="33" t="s">
        <v>120</v>
      </c>
      <c r="C12" s="2" t="s">
        <v>31</v>
      </c>
      <c r="D12" s="2"/>
      <c r="E12" s="78">
        <f t="shared" si="1"/>
        <v>1.5</v>
      </c>
      <c r="F12" s="34">
        <f t="shared" si="2"/>
        <v>5</v>
      </c>
      <c r="G12" s="30">
        <v>0</v>
      </c>
      <c r="H12" s="24">
        <v>0</v>
      </c>
      <c r="I12" s="24">
        <v>1.5</v>
      </c>
      <c r="J12" s="24" t="s">
        <v>27</v>
      </c>
      <c r="K12" s="31">
        <v>5</v>
      </c>
      <c r="L12" s="30"/>
      <c r="M12" s="24"/>
      <c r="N12" s="24"/>
      <c r="O12" s="24"/>
      <c r="P12" s="31"/>
      <c r="Q12" s="30"/>
      <c r="R12" s="24"/>
      <c r="S12" s="24"/>
      <c r="T12" s="24"/>
      <c r="U12" s="31"/>
      <c r="V12" s="30"/>
      <c r="W12" s="24"/>
      <c r="X12" s="24"/>
      <c r="Y12" s="24"/>
      <c r="Z12" s="31"/>
      <c r="AA12" s="30"/>
      <c r="AB12" s="24"/>
      <c r="AC12" s="24"/>
      <c r="AD12" s="24"/>
      <c r="AE12" s="31"/>
      <c r="AF12" s="30"/>
      <c r="AG12" s="24"/>
      <c r="AH12" s="24"/>
      <c r="AI12" s="24"/>
      <c r="AJ12" s="31"/>
      <c r="AK12" s="30"/>
      <c r="AL12" s="24"/>
      <c r="AM12" s="40"/>
      <c r="AN12" s="24"/>
      <c r="AO12" s="31"/>
      <c r="AP12" s="32"/>
    </row>
    <row r="13" spans="1:42" ht="15" customHeight="1" x14ac:dyDescent="0.2">
      <c r="A13" s="27">
        <v>5</v>
      </c>
      <c r="B13" s="33" t="s">
        <v>121</v>
      </c>
      <c r="C13" s="2" t="s">
        <v>32</v>
      </c>
      <c r="D13" s="2"/>
      <c r="E13" s="34">
        <f t="shared" si="1"/>
        <v>2</v>
      </c>
      <c r="F13" s="34">
        <f t="shared" si="2"/>
        <v>4</v>
      </c>
      <c r="G13" s="35"/>
      <c r="H13" s="36"/>
      <c r="I13" s="36"/>
      <c r="J13" s="36"/>
      <c r="K13" s="37"/>
      <c r="L13" s="38"/>
      <c r="M13" s="4"/>
      <c r="N13" s="4"/>
      <c r="O13" s="4"/>
      <c r="P13" s="39"/>
      <c r="Q13" s="30">
        <v>1</v>
      </c>
      <c r="R13" s="24">
        <v>1</v>
      </c>
      <c r="S13" s="24">
        <v>0</v>
      </c>
      <c r="T13" s="24" t="s">
        <v>29</v>
      </c>
      <c r="U13" s="31">
        <v>4</v>
      </c>
      <c r="V13" s="35"/>
      <c r="W13" s="36"/>
      <c r="X13" s="36"/>
      <c r="Y13" s="36"/>
      <c r="Z13" s="37"/>
      <c r="AA13" s="35"/>
      <c r="AB13" s="36"/>
      <c r="AC13" s="36"/>
      <c r="AD13" s="36"/>
      <c r="AE13" s="37"/>
      <c r="AF13" s="35"/>
      <c r="AG13" s="36"/>
      <c r="AH13" s="36"/>
      <c r="AI13" s="36"/>
      <c r="AJ13" s="37"/>
      <c r="AK13" s="35"/>
      <c r="AL13" s="36"/>
      <c r="AM13" s="36"/>
      <c r="AN13" s="36"/>
      <c r="AO13" s="37"/>
      <c r="AP13" s="32" t="s">
        <v>26</v>
      </c>
    </row>
    <row r="14" spans="1:42" ht="15" customHeight="1" x14ac:dyDescent="0.2">
      <c r="A14" s="27">
        <v>6</v>
      </c>
      <c r="B14" s="33" t="s">
        <v>122</v>
      </c>
      <c r="C14" s="41" t="s">
        <v>33</v>
      </c>
      <c r="D14" s="2"/>
      <c r="E14" s="34">
        <f t="shared" si="1"/>
        <v>2</v>
      </c>
      <c r="F14" s="34">
        <f t="shared" si="2"/>
        <v>5</v>
      </c>
      <c r="G14" s="35"/>
      <c r="H14" s="36"/>
      <c r="I14" s="36"/>
      <c r="J14" s="36"/>
      <c r="K14" s="37"/>
      <c r="L14" s="35"/>
      <c r="M14" s="36"/>
      <c r="N14" s="36"/>
      <c r="O14" s="36"/>
      <c r="P14" s="37"/>
      <c r="Q14" s="35"/>
      <c r="R14" s="36"/>
      <c r="S14" s="36"/>
      <c r="T14" s="36"/>
      <c r="U14" s="37"/>
      <c r="V14" s="35">
        <v>1</v>
      </c>
      <c r="W14" s="36">
        <v>1</v>
      </c>
      <c r="X14" s="36">
        <v>0</v>
      </c>
      <c r="Y14" s="36" t="s">
        <v>29</v>
      </c>
      <c r="Z14" s="37">
        <v>5</v>
      </c>
      <c r="AA14" s="35"/>
      <c r="AB14" s="36"/>
      <c r="AC14" s="36"/>
      <c r="AD14" s="36"/>
      <c r="AE14" s="37"/>
      <c r="AF14" s="35"/>
      <c r="AG14" s="36"/>
      <c r="AH14" s="36"/>
      <c r="AI14" s="36"/>
      <c r="AJ14" s="37"/>
      <c r="AK14" s="35"/>
      <c r="AL14" s="36"/>
      <c r="AM14" s="36"/>
      <c r="AN14" s="36"/>
      <c r="AO14" s="37"/>
      <c r="AP14" s="32" t="s">
        <v>28</v>
      </c>
    </row>
    <row r="15" spans="1:42" ht="15" customHeight="1" x14ac:dyDescent="0.2">
      <c r="A15" s="27">
        <v>7</v>
      </c>
      <c r="B15" s="33" t="s">
        <v>123</v>
      </c>
      <c r="C15" s="2" t="s">
        <v>34</v>
      </c>
      <c r="D15" s="2"/>
      <c r="E15" s="78">
        <f t="shared" si="1"/>
        <v>2.5</v>
      </c>
      <c r="F15" s="34">
        <f t="shared" si="2"/>
        <v>5</v>
      </c>
      <c r="G15" s="30">
        <v>1</v>
      </c>
      <c r="H15" s="24">
        <v>1.5</v>
      </c>
      <c r="I15" s="24">
        <v>0</v>
      </c>
      <c r="J15" s="24" t="s">
        <v>27</v>
      </c>
      <c r="K15" s="31">
        <v>5</v>
      </c>
      <c r="L15" s="30"/>
      <c r="M15" s="24"/>
      <c r="N15" s="24"/>
      <c r="O15" s="24"/>
      <c r="P15" s="31"/>
      <c r="Q15" s="30"/>
      <c r="R15" s="24"/>
      <c r="S15" s="24"/>
      <c r="T15" s="24"/>
      <c r="U15" s="31"/>
      <c r="V15" s="30"/>
      <c r="W15" s="24"/>
      <c r="X15" s="24"/>
      <c r="Y15" s="24"/>
      <c r="Z15" s="31"/>
      <c r="AA15" s="30"/>
      <c r="AB15" s="24"/>
      <c r="AC15" s="24"/>
      <c r="AD15" s="24"/>
      <c r="AE15" s="31"/>
      <c r="AF15" s="30"/>
      <c r="AG15" s="24"/>
      <c r="AH15" s="24"/>
      <c r="AI15" s="24"/>
      <c r="AJ15" s="31"/>
      <c r="AK15" s="30"/>
      <c r="AL15" s="24"/>
      <c r="AM15" s="24"/>
      <c r="AN15" s="24"/>
      <c r="AO15" s="31"/>
      <c r="AP15" s="32"/>
    </row>
    <row r="16" spans="1:42" ht="15" customHeight="1" x14ac:dyDescent="0.2">
      <c r="A16" s="27">
        <v>8</v>
      </c>
      <c r="B16" s="33" t="s">
        <v>124</v>
      </c>
      <c r="C16" s="2" t="s">
        <v>35</v>
      </c>
      <c r="D16" s="2"/>
      <c r="E16" s="78">
        <f t="shared" si="1"/>
        <v>1.5</v>
      </c>
      <c r="F16" s="34">
        <f t="shared" si="2"/>
        <v>4</v>
      </c>
      <c r="G16" s="30"/>
      <c r="H16" s="24"/>
      <c r="I16" s="24"/>
      <c r="J16" s="24"/>
      <c r="K16" s="31"/>
      <c r="L16" s="30"/>
      <c r="M16" s="24"/>
      <c r="N16" s="24"/>
      <c r="O16" s="24"/>
      <c r="P16" s="31"/>
      <c r="Q16" s="30">
        <v>0.5</v>
      </c>
      <c r="R16" s="24">
        <v>1</v>
      </c>
      <c r="S16" s="24">
        <v>0</v>
      </c>
      <c r="T16" s="24" t="s">
        <v>29</v>
      </c>
      <c r="U16" s="31">
        <v>4</v>
      </c>
      <c r="V16" s="30"/>
      <c r="W16" s="24"/>
      <c r="X16" s="24"/>
      <c r="Y16" s="24"/>
      <c r="Z16" s="31"/>
      <c r="AA16" s="30"/>
      <c r="AB16" s="24"/>
      <c r="AC16" s="24"/>
      <c r="AD16" s="24"/>
      <c r="AE16" s="31"/>
      <c r="AF16" s="30"/>
      <c r="AG16" s="24"/>
      <c r="AH16" s="24"/>
      <c r="AI16" s="24"/>
      <c r="AJ16" s="31"/>
      <c r="AK16" s="30"/>
      <c r="AL16" s="24"/>
      <c r="AM16" s="40"/>
      <c r="AN16" s="24"/>
      <c r="AO16" s="31"/>
      <c r="AP16" s="32"/>
    </row>
    <row r="17" spans="1:78" ht="15" customHeight="1" x14ac:dyDescent="0.2">
      <c r="A17" s="27" t="s">
        <v>36</v>
      </c>
      <c r="B17" s="88" t="s">
        <v>37</v>
      </c>
      <c r="C17" s="89"/>
      <c r="D17" s="28" t="s">
        <v>38</v>
      </c>
      <c r="E17" s="85">
        <f>SUM(E18:E26)</f>
        <v>16.5</v>
      </c>
      <c r="F17" s="29">
        <f>SUM(F18:F26)</f>
        <v>33</v>
      </c>
      <c r="G17" s="30">
        <v>0.5</v>
      </c>
      <c r="H17" s="24">
        <v>1</v>
      </c>
      <c r="I17" s="24">
        <f t="shared" ref="I17:J17" si="3">SUM(I18:I26)</f>
        <v>0</v>
      </c>
      <c r="J17" s="24">
        <f t="shared" si="3"/>
        <v>0</v>
      </c>
      <c r="K17" s="31">
        <f>SUM(K18:K26)</f>
        <v>3</v>
      </c>
      <c r="L17" s="30">
        <v>2.5</v>
      </c>
      <c r="M17" s="24">
        <v>2.5</v>
      </c>
      <c r="N17" s="24">
        <v>1</v>
      </c>
      <c r="O17" s="24">
        <f t="shared" ref="O17" si="4">SUM(O18:O26)</f>
        <v>0</v>
      </c>
      <c r="P17" s="31">
        <f>SUM(P18:P26)</f>
        <v>11</v>
      </c>
      <c r="Q17" s="30">
        <v>2</v>
      </c>
      <c r="R17" s="24">
        <v>2</v>
      </c>
      <c r="S17" s="24">
        <v>1</v>
      </c>
      <c r="T17" s="24">
        <f t="shared" ref="T17" si="5">SUM(T18:T26)</f>
        <v>0</v>
      </c>
      <c r="U17" s="31">
        <f>SUM(U18:U26)</f>
        <v>11</v>
      </c>
      <c r="V17" s="30">
        <v>1</v>
      </c>
      <c r="W17" s="24">
        <f t="shared" ref="W17:Y17" si="6">SUM(W18:W26)</f>
        <v>0</v>
      </c>
      <c r="X17" s="24">
        <v>0.5</v>
      </c>
      <c r="Y17" s="24">
        <f t="shared" si="6"/>
        <v>0</v>
      </c>
      <c r="Z17" s="31">
        <f>SUM(Z18:Z26)</f>
        <v>4</v>
      </c>
      <c r="AA17" s="30">
        <v>1</v>
      </c>
      <c r="AB17" s="24">
        <v>1.5</v>
      </c>
      <c r="AC17" s="24">
        <f t="shared" ref="AC17:AD17" si="7">SUM(AC18:AC26)</f>
        <v>0</v>
      </c>
      <c r="AD17" s="24">
        <f t="shared" si="7"/>
        <v>0</v>
      </c>
      <c r="AE17" s="31">
        <f>SUM(AE18:AE26)</f>
        <v>4</v>
      </c>
      <c r="AF17" s="30">
        <f t="shared" ref="AF17:AI17" si="8">SUM(AF18:AF26)</f>
        <v>0</v>
      </c>
      <c r="AG17" s="24">
        <f t="shared" si="8"/>
        <v>0</v>
      </c>
      <c r="AH17" s="24">
        <f t="shared" si="8"/>
        <v>0</v>
      </c>
      <c r="AI17" s="24">
        <f t="shared" si="8"/>
        <v>0</v>
      </c>
      <c r="AJ17" s="31">
        <f>SUM(AJ18:AJ26)</f>
        <v>0</v>
      </c>
      <c r="AK17" s="30">
        <f t="shared" ref="AK17:AN17" si="9">SUM(AK18:AK26)</f>
        <v>0</v>
      </c>
      <c r="AL17" s="24">
        <f t="shared" si="9"/>
        <v>0</v>
      </c>
      <c r="AM17" s="24">
        <f t="shared" si="9"/>
        <v>0</v>
      </c>
      <c r="AN17" s="24">
        <f t="shared" si="9"/>
        <v>0</v>
      </c>
      <c r="AO17" s="31">
        <f>SUM(AO18:AO26)</f>
        <v>0</v>
      </c>
      <c r="AP17" s="42"/>
    </row>
    <row r="18" spans="1:78" ht="15" customHeight="1" x14ac:dyDescent="0.2">
      <c r="A18" s="27">
        <v>9</v>
      </c>
      <c r="B18" s="33" t="s">
        <v>125</v>
      </c>
      <c r="C18" s="66" t="s">
        <v>39</v>
      </c>
      <c r="D18" s="2"/>
      <c r="E18" s="78">
        <f t="shared" ref="E18:E24" si="10">G18+H18+I18+L18+M18+N18+Q18+R18+S18+V18+W18+X18+AA18+AB18+AC18+AF18+AG18+AH18+AK18+AL18+AM18</f>
        <v>1.5</v>
      </c>
      <c r="F18" s="34">
        <f t="shared" ref="F18:F24" si="11">K18+P18+U18+Z18+AE18+AJ18+AO18</f>
        <v>3</v>
      </c>
      <c r="G18" s="35">
        <v>0.5</v>
      </c>
      <c r="H18" s="36">
        <v>1</v>
      </c>
      <c r="I18" s="36">
        <v>0</v>
      </c>
      <c r="J18" s="36" t="s">
        <v>27</v>
      </c>
      <c r="K18" s="37">
        <v>3</v>
      </c>
      <c r="L18" s="35"/>
      <c r="M18" s="36"/>
      <c r="N18" s="36"/>
      <c r="O18" s="36"/>
      <c r="P18" s="37"/>
      <c r="Q18" s="38"/>
      <c r="R18" s="4"/>
      <c r="S18" s="4"/>
      <c r="T18" s="4"/>
      <c r="U18" s="39"/>
      <c r="V18" s="35"/>
      <c r="W18" s="36"/>
      <c r="X18" s="36"/>
      <c r="Y18" s="36"/>
      <c r="Z18" s="37"/>
      <c r="AA18" s="35"/>
      <c r="AB18" s="36"/>
      <c r="AC18" s="36"/>
      <c r="AD18" s="36"/>
      <c r="AE18" s="37"/>
      <c r="AF18" s="35"/>
      <c r="AG18" s="36"/>
      <c r="AH18" s="36"/>
      <c r="AI18" s="36"/>
      <c r="AJ18" s="37"/>
      <c r="AK18" s="35"/>
      <c r="AL18" s="36"/>
      <c r="AM18" s="36"/>
      <c r="AN18" s="36"/>
      <c r="AO18" s="37"/>
      <c r="AP18" s="32"/>
    </row>
    <row r="19" spans="1:78" ht="15" customHeight="1" x14ac:dyDescent="0.2">
      <c r="A19" s="27">
        <v>10</v>
      </c>
      <c r="B19" s="33" t="s">
        <v>126</v>
      </c>
      <c r="C19" s="67" t="s">
        <v>40</v>
      </c>
      <c r="D19" s="2"/>
      <c r="E19" s="78">
        <f t="shared" si="10"/>
        <v>1.5</v>
      </c>
      <c r="F19" s="34">
        <f t="shared" si="11"/>
        <v>3</v>
      </c>
      <c r="G19" s="35"/>
      <c r="H19" s="36"/>
      <c r="I19" s="36"/>
      <c r="J19" s="36"/>
      <c r="K19" s="37"/>
      <c r="L19" s="35">
        <v>0.5</v>
      </c>
      <c r="M19" s="36">
        <v>1</v>
      </c>
      <c r="N19" s="36">
        <v>0</v>
      </c>
      <c r="O19" s="36" t="s">
        <v>27</v>
      </c>
      <c r="P19" s="37">
        <v>3</v>
      </c>
      <c r="Q19" s="35"/>
      <c r="R19" s="36"/>
      <c r="S19" s="36"/>
      <c r="T19" s="36"/>
      <c r="U19" s="37"/>
      <c r="V19" s="35"/>
      <c r="W19" s="36"/>
      <c r="X19" s="36"/>
      <c r="Y19" s="36"/>
      <c r="Z19" s="37"/>
      <c r="AA19" s="35"/>
      <c r="AB19" s="36"/>
      <c r="AC19" s="36"/>
      <c r="AD19" s="36"/>
      <c r="AE19" s="37"/>
      <c r="AF19" s="35"/>
      <c r="AG19" s="36"/>
      <c r="AH19" s="36"/>
      <c r="AI19" s="36"/>
      <c r="AJ19" s="37"/>
      <c r="AK19" s="35"/>
      <c r="AL19" s="36"/>
      <c r="AM19" s="36"/>
      <c r="AN19" s="36"/>
      <c r="AO19" s="37"/>
      <c r="AP19" s="32"/>
    </row>
    <row r="20" spans="1:78" ht="15" customHeight="1" x14ac:dyDescent="0.2">
      <c r="A20" s="27">
        <v>11</v>
      </c>
      <c r="B20" s="33" t="s">
        <v>127</v>
      </c>
      <c r="C20" s="2" t="s">
        <v>41</v>
      </c>
      <c r="D20" s="2"/>
      <c r="E20" s="78">
        <f t="shared" si="10"/>
        <v>2.5</v>
      </c>
      <c r="F20" s="34">
        <f t="shared" si="11"/>
        <v>4</v>
      </c>
      <c r="G20" s="35"/>
      <c r="H20" s="36"/>
      <c r="I20" s="36"/>
      <c r="J20" s="36"/>
      <c r="K20" s="37"/>
      <c r="L20" s="30">
        <v>1</v>
      </c>
      <c r="M20" s="24">
        <v>1.5</v>
      </c>
      <c r="N20" s="24">
        <v>0</v>
      </c>
      <c r="O20" s="24" t="s">
        <v>29</v>
      </c>
      <c r="P20" s="31">
        <v>4</v>
      </c>
      <c r="Q20" s="30"/>
      <c r="R20" s="24"/>
      <c r="S20" s="24"/>
      <c r="T20" s="24"/>
      <c r="U20" s="31"/>
      <c r="V20" s="30"/>
      <c r="W20" s="24"/>
      <c r="X20" s="24"/>
      <c r="Y20" s="24"/>
      <c r="Z20" s="31"/>
      <c r="AA20" s="30"/>
      <c r="AB20" s="24"/>
      <c r="AC20" s="24"/>
      <c r="AD20" s="24"/>
      <c r="AE20" s="31"/>
      <c r="AF20" s="30"/>
      <c r="AG20" s="24"/>
      <c r="AH20" s="24"/>
      <c r="AI20" s="24"/>
      <c r="AJ20" s="31"/>
      <c r="AK20" s="30"/>
      <c r="AL20" s="24"/>
      <c r="AM20" s="24"/>
      <c r="AN20" s="24"/>
      <c r="AO20" s="31"/>
      <c r="AP20" s="32"/>
    </row>
    <row r="21" spans="1:78" ht="15" customHeight="1" x14ac:dyDescent="0.2">
      <c r="A21" s="27">
        <v>12</v>
      </c>
      <c r="B21" s="33" t="s">
        <v>128</v>
      </c>
      <c r="C21" s="2" t="s">
        <v>42</v>
      </c>
      <c r="D21" s="64" t="s">
        <v>43</v>
      </c>
      <c r="E21" s="34">
        <f t="shared" si="10"/>
        <v>2</v>
      </c>
      <c r="F21" s="34">
        <f t="shared" si="11"/>
        <v>4</v>
      </c>
      <c r="G21" s="30"/>
      <c r="H21" s="24"/>
      <c r="I21" s="24"/>
      <c r="J21" s="24"/>
      <c r="K21" s="31"/>
      <c r="L21" s="30">
        <v>1</v>
      </c>
      <c r="M21" s="24">
        <v>0</v>
      </c>
      <c r="N21" s="24">
        <v>1</v>
      </c>
      <c r="O21" s="24" t="s">
        <v>27</v>
      </c>
      <c r="P21" s="31">
        <v>4</v>
      </c>
      <c r="Q21" s="30"/>
      <c r="R21" s="24"/>
      <c r="S21" s="24"/>
      <c r="T21" s="24"/>
      <c r="U21" s="31"/>
      <c r="V21" s="30"/>
      <c r="W21" s="24"/>
      <c r="X21" s="24"/>
      <c r="Y21" s="24"/>
      <c r="Z21" s="31"/>
      <c r="AA21" s="30"/>
      <c r="AB21" s="24"/>
      <c r="AC21" s="24"/>
      <c r="AD21" s="24"/>
      <c r="AE21" s="31"/>
      <c r="AF21" s="30"/>
      <c r="AG21" s="24"/>
      <c r="AH21" s="24"/>
      <c r="AI21" s="24"/>
      <c r="AJ21" s="31"/>
      <c r="AK21" s="30"/>
      <c r="AL21" s="24"/>
      <c r="AM21" s="40"/>
      <c r="AN21" s="24"/>
      <c r="AO21" s="31"/>
      <c r="AP21" s="43"/>
    </row>
    <row r="22" spans="1:78" ht="15" customHeight="1" x14ac:dyDescent="0.2">
      <c r="A22" s="27">
        <v>13</v>
      </c>
      <c r="B22" s="33" t="s">
        <v>129</v>
      </c>
      <c r="C22" s="2" t="s">
        <v>44</v>
      </c>
      <c r="D22" s="64" t="s">
        <v>43</v>
      </c>
      <c r="E22" s="34">
        <f t="shared" si="10"/>
        <v>2</v>
      </c>
      <c r="F22" s="34">
        <f t="shared" si="11"/>
        <v>4</v>
      </c>
      <c r="G22" s="35"/>
      <c r="H22" s="36"/>
      <c r="I22" s="36"/>
      <c r="J22" s="36"/>
      <c r="K22" s="37"/>
      <c r="L22" s="35"/>
      <c r="M22" s="36"/>
      <c r="N22" s="36"/>
      <c r="O22" s="36"/>
      <c r="P22" s="37"/>
      <c r="Q22" s="30">
        <v>1</v>
      </c>
      <c r="R22" s="24">
        <v>1</v>
      </c>
      <c r="S22" s="24">
        <v>0</v>
      </c>
      <c r="T22" s="24" t="s">
        <v>29</v>
      </c>
      <c r="U22" s="31">
        <v>4</v>
      </c>
      <c r="V22" s="35"/>
      <c r="W22" s="36"/>
      <c r="X22" s="36"/>
      <c r="Y22" s="36"/>
      <c r="Z22" s="37"/>
      <c r="AA22" s="35"/>
      <c r="AB22" s="36"/>
      <c r="AC22" s="36"/>
      <c r="AD22" s="36"/>
      <c r="AE22" s="37"/>
      <c r="AF22" s="35"/>
      <c r="AG22" s="36"/>
      <c r="AH22" s="36"/>
      <c r="AI22" s="36"/>
      <c r="AJ22" s="37"/>
      <c r="AK22" s="35"/>
      <c r="AL22" s="36"/>
      <c r="AM22" s="36"/>
      <c r="AN22" s="36"/>
      <c r="AO22" s="37"/>
      <c r="AP22" s="32" t="s">
        <v>42</v>
      </c>
    </row>
    <row r="23" spans="1:78" ht="15" customHeight="1" x14ac:dyDescent="0.2">
      <c r="A23" s="27">
        <v>14</v>
      </c>
      <c r="B23" s="33" t="s">
        <v>130</v>
      </c>
      <c r="C23" s="2" t="s">
        <v>45</v>
      </c>
      <c r="D23" s="64" t="s">
        <v>43</v>
      </c>
      <c r="E23" s="78">
        <f t="shared" si="10"/>
        <v>2.5</v>
      </c>
      <c r="F23" s="34">
        <f t="shared" si="11"/>
        <v>4</v>
      </c>
      <c r="G23" s="35"/>
      <c r="H23" s="36"/>
      <c r="I23" s="36"/>
      <c r="J23" s="36"/>
      <c r="K23" s="37"/>
      <c r="L23" s="35"/>
      <c r="M23" s="36"/>
      <c r="N23" s="36"/>
      <c r="O23" s="36"/>
      <c r="P23" s="37"/>
      <c r="Q23" s="35"/>
      <c r="R23" s="36"/>
      <c r="S23" s="36"/>
      <c r="T23" s="36"/>
      <c r="U23" s="37"/>
      <c r="V23" s="35"/>
      <c r="W23" s="36"/>
      <c r="X23" s="36"/>
      <c r="Y23" s="36"/>
      <c r="Z23" s="37"/>
      <c r="AA23" s="35">
        <v>1</v>
      </c>
      <c r="AB23" s="36">
        <v>1.5</v>
      </c>
      <c r="AC23" s="36">
        <v>0</v>
      </c>
      <c r="AD23" s="36" t="s">
        <v>29</v>
      </c>
      <c r="AE23" s="37">
        <v>4</v>
      </c>
      <c r="AF23" s="35"/>
      <c r="AG23" s="36"/>
      <c r="AH23" s="36"/>
      <c r="AI23" s="36"/>
      <c r="AJ23" s="37"/>
      <c r="AK23" s="35"/>
      <c r="AL23" s="36"/>
      <c r="AM23" s="36"/>
      <c r="AN23" s="36"/>
      <c r="AO23" s="37"/>
      <c r="AP23" s="32"/>
    </row>
    <row r="24" spans="1:78" ht="15" customHeight="1" x14ac:dyDescent="0.2">
      <c r="A24" s="27">
        <v>15</v>
      </c>
      <c r="B24" s="33" t="s">
        <v>131</v>
      </c>
      <c r="C24" s="2" t="s">
        <v>46</v>
      </c>
      <c r="D24" s="64" t="s">
        <v>43</v>
      </c>
      <c r="E24" s="78">
        <f t="shared" si="10"/>
        <v>1.5</v>
      </c>
      <c r="F24" s="34">
        <f t="shared" si="11"/>
        <v>4</v>
      </c>
      <c r="G24" s="30"/>
      <c r="H24" s="24"/>
      <c r="I24" s="24"/>
      <c r="J24" s="24"/>
      <c r="K24" s="31"/>
      <c r="L24" s="30"/>
      <c r="M24" s="24"/>
      <c r="N24" s="24"/>
      <c r="O24" s="24"/>
      <c r="P24" s="31"/>
      <c r="Q24" s="30"/>
      <c r="R24" s="24"/>
      <c r="S24" s="24"/>
      <c r="T24" s="24"/>
      <c r="U24" s="31"/>
      <c r="V24" s="30">
        <v>1</v>
      </c>
      <c r="W24" s="24">
        <v>0</v>
      </c>
      <c r="X24" s="24">
        <v>0.5</v>
      </c>
      <c r="Y24" s="24" t="s">
        <v>27</v>
      </c>
      <c r="Z24" s="31">
        <v>4</v>
      </c>
      <c r="AA24" s="30"/>
      <c r="AB24" s="24"/>
      <c r="AC24" s="24"/>
      <c r="AD24" s="24"/>
      <c r="AE24" s="31"/>
      <c r="AF24" s="30"/>
      <c r="AG24" s="24"/>
      <c r="AH24" s="24"/>
      <c r="AI24" s="24"/>
      <c r="AJ24" s="31"/>
      <c r="AK24" s="30"/>
      <c r="AL24" s="24"/>
      <c r="AM24" s="24"/>
      <c r="AN24" s="24"/>
      <c r="AO24" s="31"/>
      <c r="AP24" s="32"/>
    </row>
    <row r="25" spans="1:78" ht="15" customHeight="1" x14ac:dyDescent="0.2">
      <c r="A25" s="27">
        <v>16</v>
      </c>
      <c r="B25" s="33" t="s">
        <v>132</v>
      </c>
      <c r="C25" s="2" t="s">
        <v>47</v>
      </c>
      <c r="D25" s="64"/>
      <c r="E25" s="34">
        <f>G25+H25+I25+L25+M25+N25+Q25+R25+S25+V25+W25+X25+AA25+AB25+AC25+AF25+AG25+AH25+AK25+AL25+AM25</f>
        <v>2</v>
      </c>
      <c r="F25" s="34">
        <f>K25+P25+U25+Z25+AE25+AJ25+AO25</f>
        <v>4</v>
      </c>
      <c r="G25" s="35"/>
      <c r="H25" s="36"/>
      <c r="I25" s="36"/>
      <c r="J25" s="36"/>
      <c r="K25" s="37"/>
      <c r="L25" s="35"/>
      <c r="M25" s="36"/>
      <c r="N25" s="36"/>
      <c r="O25" s="36"/>
      <c r="P25" s="37"/>
      <c r="Q25" s="30">
        <v>1</v>
      </c>
      <c r="R25" s="24">
        <v>0</v>
      </c>
      <c r="S25" s="24">
        <v>1</v>
      </c>
      <c r="T25" s="24" t="s">
        <v>27</v>
      </c>
      <c r="U25" s="31">
        <v>4</v>
      </c>
      <c r="V25" s="35"/>
      <c r="W25" s="36"/>
      <c r="X25" s="36"/>
      <c r="Y25" s="36"/>
      <c r="Z25" s="37"/>
      <c r="AA25" s="35"/>
      <c r="AB25" s="36"/>
      <c r="AC25" s="36"/>
      <c r="AD25" s="36"/>
      <c r="AE25" s="37"/>
      <c r="AF25" s="35"/>
      <c r="AG25" s="36"/>
      <c r="AH25" s="36"/>
      <c r="AI25" s="36"/>
      <c r="AJ25" s="37"/>
      <c r="AK25" s="35"/>
      <c r="AL25" s="36"/>
      <c r="AM25" s="36"/>
      <c r="AN25" s="36"/>
      <c r="AO25" s="37"/>
      <c r="AP25" s="32" t="s">
        <v>42</v>
      </c>
    </row>
    <row r="26" spans="1:78" ht="15" customHeight="1" x14ac:dyDescent="0.2">
      <c r="A26" s="27">
        <v>17</v>
      </c>
      <c r="B26" s="33" t="s">
        <v>133</v>
      </c>
      <c r="C26" s="77" t="s">
        <v>48</v>
      </c>
      <c r="D26" s="64" t="s">
        <v>49</v>
      </c>
      <c r="E26" s="87">
        <f>G26+H26+I26+L26+M26+N26+Q26+R26+S26+V26+W26+X26+AA26+AB26+AC26+AF26+AG26+AH26+AK26+AL26+AM26</f>
        <v>1</v>
      </c>
      <c r="F26" s="34">
        <f>K26+P26+U26+Z26+AE26+AJ26+AO26</f>
        <v>3</v>
      </c>
      <c r="G26" s="35"/>
      <c r="H26" s="36"/>
      <c r="I26" s="36"/>
      <c r="J26" s="36"/>
      <c r="K26" s="37"/>
      <c r="L26" s="35"/>
      <c r="M26" s="36"/>
      <c r="N26" s="36"/>
      <c r="O26" s="36"/>
      <c r="P26" s="37"/>
      <c r="Q26" s="30">
        <v>0</v>
      </c>
      <c r="R26" s="86">
        <v>1</v>
      </c>
      <c r="S26" s="24">
        <v>0</v>
      </c>
      <c r="T26" s="24" t="s">
        <v>27</v>
      </c>
      <c r="U26" s="31">
        <v>3</v>
      </c>
      <c r="V26" s="35"/>
      <c r="W26" s="36"/>
      <c r="X26" s="36"/>
      <c r="Y26" s="36"/>
      <c r="Z26" s="37"/>
      <c r="AA26" s="35"/>
      <c r="AB26" s="36"/>
      <c r="AC26" s="36"/>
      <c r="AD26" s="36"/>
      <c r="AE26" s="37"/>
      <c r="AF26" s="35"/>
      <c r="AG26" s="36"/>
      <c r="AH26" s="36"/>
      <c r="AI26" s="36"/>
      <c r="AJ26" s="37"/>
      <c r="AK26" s="35"/>
      <c r="AL26" s="36"/>
      <c r="AM26" s="36"/>
      <c r="AN26" s="36"/>
      <c r="AO26" s="37"/>
      <c r="AP26" s="32"/>
    </row>
    <row r="27" spans="1:78" ht="15" customHeight="1" x14ac:dyDescent="0.2">
      <c r="A27" s="27" t="s">
        <v>50</v>
      </c>
      <c r="B27" s="88" t="s">
        <v>51</v>
      </c>
      <c r="C27" s="89"/>
      <c r="D27" s="28" t="s">
        <v>52</v>
      </c>
      <c r="E27" s="29">
        <f t="shared" ref="E27:AO27" si="12">SUM(E28:E41)</f>
        <v>25</v>
      </c>
      <c r="F27" s="29">
        <f t="shared" si="12"/>
        <v>66</v>
      </c>
      <c r="G27" s="30">
        <v>1</v>
      </c>
      <c r="H27" s="24">
        <f t="shared" si="12"/>
        <v>0</v>
      </c>
      <c r="I27" s="24">
        <v>2.5</v>
      </c>
      <c r="J27" s="24">
        <f t="shared" si="12"/>
        <v>0</v>
      </c>
      <c r="K27" s="31">
        <f t="shared" si="12"/>
        <v>10</v>
      </c>
      <c r="L27" s="30">
        <v>1.5</v>
      </c>
      <c r="M27" s="24">
        <f t="shared" si="12"/>
        <v>0</v>
      </c>
      <c r="N27" s="24">
        <v>2.5</v>
      </c>
      <c r="O27" s="24">
        <f t="shared" si="12"/>
        <v>0</v>
      </c>
      <c r="P27" s="31">
        <f t="shared" si="12"/>
        <v>10</v>
      </c>
      <c r="Q27" s="30">
        <v>2</v>
      </c>
      <c r="R27" s="24">
        <v>1</v>
      </c>
      <c r="S27" s="24">
        <v>1.5</v>
      </c>
      <c r="T27" s="24">
        <f t="shared" si="12"/>
        <v>0</v>
      </c>
      <c r="U27" s="31">
        <f t="shared" si="12"/>
        <v>10</v>
      </c>
      <c r="V27" s="30">
        <v>3</v>
      </c>
      <c r="W27" s="24">
        <f t="shared" si="12"/>
        <v>0</v>
      </c>
      <c r="X27" s="24">
        <v>3</v>
      </c>
      <c r="Y27" s="24">
        <f t="shared" si="12"/>
        <v>0</v>
      </c>
      <c r="Z27" s="31">
        <f t="shared" si="12"/>
        <v>16</v>
      </c>
      <c r="AA27" s="30">
        <v>3</v>
      </c>
      <c r="AB27" s="24">
        <v>2</v>
      </c>
      <c r="AC27" s="24">
        <f t="shared" si="12"/>
        <v>0</v>
      </c>
      <c r="AD27" s="24">
        <f t="shared" si="12"/>
        <v>0</v>
      </c>
      <c r="AE27" s="31">
        <f t="shared" si="12"/>
        <v>12</v>
      </c>
      <c r="AF27" s="30">
        <v>2</v>
      </c>
      <c r="AG27" s="24">
        <f t="shared" si="12"/>
        <v>0</v>
      </c>
      <c r="AH27" s="24">
        <f t="shared" si="12"/>
        <v>0</v>
      </c>
      <c r="AI27" s="24">
        <f t="shared" si="12"/>
        <v>0</v>
      </c>
      <c r="AJ27" s="31">
        <f t="shared" si="12"/>
        <v>8</v>
      </c>
      <c r="AK27" s="30">
        <f t="shared" si="12"/>
        <v>0</v>
      </c>
      <c r="AL27" s="24">
        <f t="shared" si="12"/>
        <v>0</v>
      </c>
      <c r="AM27" s="24">
        <f t="shared" si="12"/>
        <v>0</v>
      </c>
      <c r="AN27" s="24">
        <f t="shared" si="12"/>
        <v>0</v>
      </c>
      <c r="AO27" s="31">
        <f t="shared" si="12"/>
        <v>0</v>
      </c>
      <c r="AP27" s="32"/>
    </row>
    <row r="28" spans="1:78" ht="15" customHeight="1" x14ac:dyDescent="0.2">
      <c r="A28" s="27">
        <v>18</v>
      </c>
      <c r="B28" s="33" t="s">
        <v>134</v>
      </c>
      <c r="C28" s="41" t="s">
        <v>53</v>
      </c>
      <c r="D28" s="2"/>
      <c r="E28" s="34">
        <f t="shared" ref="E28" si="13">G28+H28+I28+L28+M28+N28+Q28+R28+S28+V28+W28+X28+AA28+AB28+AC28+AF28+AG28+AH28+AK28+AL28+AM28</f>
        <v>2</v>
      </c>
      <c r="F28" s="34">
        <f t="shared" ref="F28" si="14">K28+P28+U28+Z28+AE28+AJ28+AO28</f>
        <v>6</v>
      </c>
      <c r="G28" s="35">
        <v>0.5</v>
      </c>
      <c r="H28" s="36">
        <v>0</v>
      </c>
      <c r="I28" s="36">
        <v>1.5</v>
      </c>
      <c r="J28" s="36" t="s">
        <v>27</v>
      </c>
      <c r="K28" s="37">
        <v>6</v>
      </c>
      <c r="L28" s="35"/>
      <c r="M28" s="36"/>
      <c r="N28" s="36"/>
      <c r="O28" s="36"/>
      <c r="P28" s="37"/>
      <c r="Q28" s="35"/>
      <c r="R28" s="36"/>
      <c r="S28" s="36"/>
      <c r="T28" s="36"/>
      <c r="U28" s="37"/>
      <c r="V28" s="35"/>
      <c r="W28" s="36"/>
      <c r="X28" s="36"/>
      <c r="Y28" s="36"/>
      <c r="Z28" s="37"/>
      <c r="AA28" s="35"/>
      <c r="AB28" s="36"/>
      <c r="AC28" s="36"/>
      <c r="AD28" s="36"/>
      <c r="AE28" s="37"/>
      <c r="AF28" s="35"/>
      <c r="AG28" s="36"/>
      <c r="AH28" s="36"/>
      <c r="AI28" s="36"/>
      <c r="AJ28" s="37"/>
      <c r="AK28" s="35"/>
      <c r="AL28" s="36"/>
      <c r="AM28" s="36"/>
      <c r="AN28" s="36"/>
      <c r="AO28" s="37"/>
      <c r="AP28" s="32"/>
    </row>
    <row r="29" spans="1:78" ht="15" customHeight="1" x14ac:dyDescent="0.2">
      <c r="A29" s="27">
        <v>19</v>
      </c>
      <c r="B29" s="33" t="s">
        <v>135</v>
      </c>
      <c r="C29" s="2" t="s">
        <v>54</v>
      </c>
      <c r="D29" s="2"/>
      <c r="E29" s="78">
        <f>G29+H29+I29+L29+M29+N29+Q29+R29+S29+V29+W29+X29+AA29+AB29+AC29+AF29+AG29+AH29+AK29+AL29+AM29</f>
        <v>2.5</v>
      </c>
      <c r="F29" s="34">
        <f>K29+P29+U29+Z29+AE29+AJ29+AO29</f>
        <v>6</v>
      </c>
      <c r="G29" s="30"/>
      <c r="H29" s="24"/>
      <c r="I29" s="24"/>
      <c r="J29" s="24"/>
      <c r="K29" s="31"/>
      <c r="L29" s="30">
        <v>1</v>
      </c>
      <c r="M29" s="24">
        <v>0</v>
      </c>
      <c r="N29" s="24">
        <v>1.5</v>
      </c>
      <c r="O29" s="24" t="s">
        <v>29</v>
      </c>
      <c r="P29" s="31">
        <v>6</v>
      </c>
      <c r="Q29" s="30"/>
      <c r="R29" s="24"/>
      <c r="S29" s="24"/>
      <c r="T29" s="24"/>
      <c r="U29" s="31"/>
      <c r="V29" s="30"/>
      <c r="W29" s="24"/>
      <c r="X29" s="24"/>
      <c r="Y29" s="24"/>
      <c r="Z29" s="31"/>
      <c r="AA29" s="30"/>
      <c r="AB29" s="24"/>
      <c r="AC29" s="24"/>
      <c r="AD29" s="24"/>
      <c r="AE29" s="31"/>
      <c r="AF29" s="30"/>
      <c r="AG29" s="24"/>
      <c r="AH29" s="24"/>
      <c r="AI29" s="24"/>
      <c r="AJ29" s="31"/>
      <c r="AK29" s="30"/>
      <c r="AL29" s="24"/>
      <c r="AM29" s="24"/>
      <c r="AN29" s="24"/>
      <c r="AO29" s="31"/>
      <c r="AP29" s="32" t="s">
        <v>53</v>
      </c>
    </row>
    <row r="30" spans="1:78" ht="15" customHeight="1" x14ac:dyDescent="0.2">
      <c r="A30" s="27">
        <v>20</v>
      </c>
      <c r="B30" s="33" t="s">
        <v>136</v>
      </c>
      <c r="C30" s="2" t="s">
        <v>55</v>
      </c>
      <c r="D30" s="2"/>
      <c r="E30" s="34">
        <f>G30+H30+I30+L30+M30+N30+Q30+R30+S30+V30+W30+X30+AA30+AB30+AC30+AF30+AG30+AH30+AK30+AL30+AM30</f>
        <v>1</v>
      </c>
      <c r="F30" s="34">
        <f>K30+P30+U30+Z30+AE30+AJ30+AO30</f>
        <v>4</v>
      </c>
      <c r="G30" s="30"/>
      <c r="H30" s="24"/>
      <c r="I30" s="24"/>
      <c r="J30" s="24"/>
      <c r="K30" s="31"/>
      <c r="L30" s="30"/>
      <c r="M30" s="24"/>
      <c r="N30" s="24"/>
      <c r="O30" s="24"/>
      <c r="P30" s="31"/>
      <c r="Q30" s="30"/>
      <c r="R30" s="24"/>
      <c r="S30" s="24"/>
      <c r="T30" s="24"/>
      <c r="U30" s="31"/>
      <c r="V30" s="30">
        <v>1</v>
      </c>
      <c r="W30" s="24">
        <v>0</v>
      </c>
      <c r="X30" s="24">
        <v>0</v>
      </c>
      <c r="Y30" s="24" t="s">
        <v>27</v>
      </c>
      <c r="Z30" s="31">
        <v>4</v>
      </c>
      <c r="AA30" s="30"/>
      <c r="AB30" s="24"/>
      <c r="AC30" s="24"/>
      <c r="AD30" s="24"/>
      <c r="AE30" s="31"/>
      <c r="AF30" s="30"/>
      <c r="AG30" s="24"/>
      <c r="AH30" s="24"/>
      <c r="AI30" s="24"/>
      <c r="AJ30" s="31"/>
      <c r="AK30" s="30"/>
      <c r="AL30" s="24"/>
      <c r="AM30" s="40"/>
      <c r="AN30" s="24"/>
      <c r="AO30" s="31"/>
      <c r="AP30" s="32" t="s">
        <v>54</v>
      </c>
    </row>
    <row r="31" spans="1:78" ht="15" customHeight="1" x14ac:dyDescent="0.2">
      <c r="A31" s="27">
        <v>21</v>
      </c>
      <c r="B31" s="33" t="s">
        <v>137</v>
      </c>
      <c r="C31" s="2" t="s">
        <v>56</v>
      </c>
      <c r="D31" s="2"/>
      <c r="E31" s="78">
        <f t="shared" ref="E31:E39" si="15">G31+H31+I31+L31+M31+N31+Q31+R31+S31+V31+W31+X31+AA31+AB31+AC31+AF31+AG31+AH31+AK31+AL31+AM31</f>
        <v>1.5</v>
      </c>
      <c r="F31" s="34">
        <f t="shared" ref="F31:F39" si="16">K31+P31+U31+Z31+AE31+AJ31+AO31</f>
        <v>4</v>
      </c>
      <c r="G31" s="35"/>
      <c r="H31" s="36"/>
      <c r="I31" s="36"/>
      <c r="J31" s="36"/>
      <c r="K31" s="37"/>
      <c r="L31" s="35">
        <v>0.5</v>
      </c>
      <c r="M31" s="36">
        <v>0</v>
      </c>
      <c r="N31" s="36">
        <v>1</v>
      </c>
      <c r="O31" s="36" t="s">
        <v>27</v>
      </c>
      <c r="P31" s="37">
        <v>4</v>
      </c>
      <c r="Q31" s="38"/>
      <c r="R31" s="4"/>
      <c r="S31" s="4"/>
      <c r="T31" s="4"/>
      <c r="U31" s="39"/>
      <c r="V31" s="35"/>
      <c r="W31" s="36"/>
      <c r="X31" s="36"/>
      <c r="Y31" s="36"/>
      <c r="Z31" s="37"/>
      <c r="AA31" s="35"/>
      <c r="AB31" s="36"/>
      <c r="AC31" s="36"/>
      <c r="AD31" s="36"/>
      <c r="AE31" s="37"/>
      <c r="AF31" s="35"/>
      <c r="AG31" s="36"/>
      <c r="AH31" s="36"/>
      <c r="AI31" s="36"/>
      <c r="AJ31" s="37"/>
      <c r="AK31" s="35"/>
      <c r="AL31" s="36"/>
      <c r="AM31" s="36"/>
      <c r="AN31" s="36"/>
      <c r="AO31" s="37"/>
      <c r="AP31" s="32"/>
    </row>
    <row r="32" spans="1:78" ht="15" customHeight="1" x14ac:dyDescent="0.2">
      <c r="A32" s="27">
        <v>22</v>
      </c>
      <c r="B32" s="33" t="s">
        <v>138</v>
      </c>
      <c r="C32" s="2" t="s">
        <v>57</v>
      </c>
      <c r="D32" s="2"/>
      <c r="E32" s="78">
        <f t="shared" si="15"/>
        <v>2.5</v>
      </c>
      <c r="F32" s="34">
        <f t="shared" si="16"/>
        <v>6</v>
      </c>
      <c r="G32" s="35"/>
      <c r="H32" s="36"/>
      <c r="I32" s="36"/>
      <c r="J32" s="36"/>
      <c r="K32" s="37"/>
      <c r="L32" s="35"/>
      <c r="M32" s="36"/>
      <c r="N32" s="36"/>
      <c r="O32" s="36"/>
      <c r="P32" s="37"/>
      <c r="Q32" s="35">
        <v>1</v>
      </c>
      <c r="R32" s="36">
        <v>0</v>
      </c>
      <c r="S32" s="36">
        <v>1.5</v>
      </c>
      <c r="T32" s="36" t="s">
        <v>27</v>
      </c>
      <c r="U32" s="37">
        <v>6</v>
      </c>
      <c r="V32" s="35"/>
      <c r="W32" s="36"/>
      <c r="X32" s="36"/>
      <c r="Y32" s="36"/>
      <c r="Z32" s="37"/>
      <c r="AA32" s="35"/>
      <c r="AB32" s="36"/>
      <c r="AC32" s="36"/>
      <c r="AD32" s="36"/>
      <c r="AE32" s="37"/>
      <c r="AF32" s="35"/>
      <c r="AG32" s="36"/>
      <c r="AH32" s="36"/>
      <c r="AI32" s="36"/>
      <c r="AJ32" s="37"/>
      <c r="AK32" s="35"/>
      <c r="AL32" s="36"/>
      <c r="AM32" s="36"/>
      <c r="AN32" s="36"/>
      <c r="AO32" s="37"/>
      <c r="AP32" s="32" t="s">
        <v>56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81" ht="15" customHeight="1" x14ac:dyDescent="0.2">
      <c r="A33" s="27">
        <v>23</v>
      </c>
      <c r="B33" s="33" t="s">
        <v>139</v>
      </c>
      <c r="C33" s="2" t="s">
        <v>58</v>
      </c>
      <c r="D33" s="64" t="s">
        <v>43</v>
      </c>
      <c r="E33" s="78">
        <f>G33+H33+I33+L33+M33+N33+Q33+R33+S33+V33+W33+X33+AA33+AB33+AC33+AF33+AG33+AH33+AK33+AL33+AM33</f>
        <v>2.5</v>
      </c>
      <c r="F33" s="34">
        <f>K33+P33+U33+Z33+AE33+AJ33+AO33</f>
        <v>6</v>
      </c>
      <c r="G33" s="30"/>
      <c r="H33" s="24"/>
      <c r="I33" s="24"/>
      <c r="J33" s="24"/>
      <c r="K33" s="31"/>
      <c r="L33" s="30"/>
      <c r="M33" s="24"/>
      <c r="N33" s="24"/>
      <c r="O33" s="24"/>
      <c r="P33" s="31"/>
      <c r="Q33" s="30"/>
      <c r="R33" s="24"/>
      <c r="S33" s="24"/>
      <c r="T33" s="24"/>
      <c r="U33" s="31"/>
      <c r="V33" s="30">
        <v>1</v>
      </c>
      <c r="W33" s="24">
        <v>0</v>
      </c>
      <c r="X33" s="24">
        <v>1.5</v>
      </c>
      <c r="Y33" s="24" t="s">
        <v>27</v>
      </c>
      <c r="Z33" s="31">
        <v>6</v>
      </c>
      <c r="AA33" s="30"/>
      <c r="AB33" s="24"/>
      <c r="AC33" s="24"/>
      <c r="AD33" s="24"/>
      <c r="AE33" s="31"/>
      <c r="AF33" s="30"/>
      <c r="AG33" s="24"/>
      <c r="AH33" s="24"/>
      <c r="AI33" s="24"/>
      <c r="AJ33" s="31"/>
      <c r="AK33" s="30"/>
      <c r="AL33" s="24"/>
      <c r="AM33" s="24"/>
      <c r="AN33" s="24"/>
      <c r="AO33" s="31"/>
      <c r="AP33" s="32" t="s">
        <v>57</v>
      </c>
    </row>
    <row r="34" spans="1:81" ht="15" customHeight="1" x14ac:dyDescent="0.2">
      <c r="A34" s="27">
        <v>24</v>
      </c>
      <c r="B34" s="33" t="s">
        <v>140</v>
      </c>
      <c r="C34" s="2" t="s">
        <v>59</v>
      </c>
      <c r="D34" s="64"/>
      <c r="E34" s="78">
        <f t="shared" si="15"/>
        <v>2.5</v>
      </c>
      <c r="F34" s="34">
        <f t="shared" si="16"/>
        <v>6</v>
      </c>
      <c r="G34" s="30"/>
      <c r="H34" s="24"/>
      <c r="I34" s="24"/>
      <c r="J34" s="24"/>
      <c r="K34" s="31"/>
      <c r="L34" s="30"/>
      <c r="M34" s="24"/>
      <c r="N34" s="24"/>
      <c r="O34" s="24"/>
      <c r="P34" s="31"/>
      <c r="Q34" s="30"/>
      <c r="R34" s="24"/>
      <c r="S34" s="24"/>
      <c r="T34" s="24"/>
      <c r="U34" s="31"/>
      <c r="V34" s="30">
        <v>1</v>
      </c>
      <c r="W34" s="24">
        <v>0</v>
      </c>
      <c r="X34" s="24">
        <v>1.5</v>
      </c>
      <c r="Y34" s="24" t="s">
        <v>27</v>
      </c>
      <c r="Z34" s="31">
        <v>6</v>
      </c>
      <c r="AA34" s="30"/>
      <c r="AB34" s="24"/>
      <c r="AC34" s="24"/>
      <c r="AD34" s="24"/>
      <c r="AE34" s="31"/>
      <c r="AF34" s="30"/>
      <c r="AG34" s="24"/>
      <c r="AH34" s="24"/>
      <c r="AI34" s="24"/>
      <c r="AJ34" s="31"/>
      <c r="AK34" s="30"/>
      <c r="AL34" s="24"/>
      <c r="AM34" s="40"/>
      <c r="AN34" s="24"/>
      <c r="AO34" s="31"/>
      <c r="AP34" s="32"/>
    </row>
    <row r="35" spans="1:81" ht="15" customHeight="1" x14ac:dyDescent="0.2">
      <c r="A35" s="27">
        <v>25</v>
      </c>
      <c r="B35" s="33" t="s">
        <v>141</v>
      </c>
      <c r="C35" s="2" t="s">
        <v>60</v>
      </c>
      <c r="D35" s="64"/>
      <c r="E35" s="78">
        <f t="shared" si="15"/>
        <v>1.5</v>
      </c>
      <c r="F35" s="34">
        <f t="shared" si="16"/>
        <v>4</v>
      </c>
      <c r="G35" s="35">
        <v>0.5</v>
      </c>
      <c r="H35" s="36">
        <v>0</v>
      </c>
      <c r="I35" s="36">
        <v>1</v>
      </c>
      <c r="J35" s="36" t="s">
        <v>27</v>
      </c>
      <c r="K35" s="37">
        <v>4</v>
      </c>
      <c r="L35" s="35"/>
      <c r="M35" s="36"/>
      <c r="N35" s="36"/>
      <c r="O35" s="36"/>
      <c r="P35" s="37"/>
      <c r="Q35" s="30"/>
      <c r="R35" s="24"/>
      <c r="S35" s="24"/>
      <c r="T35" s="24"/>
      <c r="U35" s="31"/>
      <c r="V35" s="35"/>
      <c r="W35" s="36"/>
      <c r="X35" s="36"/>
      <c r="Y35" s="36"/>
      <c r="Z35" s="37"/>
      <c r="AA35" s="35"/>
      <c r="AB35" s="36"/>
      <c r="AC35" s="36"/>
      <c r="AD35" s="36"/>
      <c r="AE35" s="37"/>
      <c r="AF35" s="35"/>
      <c r="AG35" s="36"/>
      <c r="AH35" s="36"/>
      <c r="AI35" s="36"/>
      <c r="AJ35" s="37"/>
      <c r="AK35" s="35"/>
      <c r="AL35" s="36"/>
      <c r="AM35" s="36"/>
      <c r="AN35" s="36"/>
      <c r="AO35" s="37"/>
      <c r="AP35" s="32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1:81" ht="15" customHeight="1" x14ac:dyDescent="0.2">
      <c r="A36" s="27">
        <v>26</v>
      </c>
      <c r="B36" s="33" t="s">
        <v>142</v>
      </c>
      <c r="C36" s="2" t="s">
        <v>61</v>
      </c>
      <c r="D36" s="64"/>
      <c r="E36" s="34">
        <f>G36+H36+I36+L36+M36+N36+Q36+R36+S36+V36+W36+X36+AA36+AB36+AC36+AF36+AG36+AH36+AK36+AL36+AM36</f>
        <v>1</v>
      </c>
      <c r="F36" s="34">
        <f>K36+P36+U36+Z36+AE36+AJ36+AO36</f>
        <v>4</v>
      </c>
      <c r="G36" s="35"/>
      <c r="H36" s="36"/>
      <c r="I36" s="36"/>
      <c r="J36" s="36"/>
      <c r="K36" s="37"/>
      <c r="L36" s="35"/>
      <c r="M36" s="36"/>
      <c r="N36" s="36"/>
      <c r="O36" s="36"/>
      <c r="P36" s="37"/>
      <c r="Q36" s="30"/>
      <c r="R36" s="24"/>
      <c r="S36" s="24"/>
      <c r="T36" s="24"/>
      <c r="U36" s="31"/>
      <c r="V36" s="35"/>
      <c r="W36" s="36"/>
      <c r="X36" s="36"/>
      <c r="Y36" s="36"/>
      <c r="Z36" s="37"/>
      <c r="AA36" s="35"/>
      <c r="AB36" s="36"/>
      <c r="AC36" s="36"/>
      <c r="AD36" s="36"/>
      <c r="AE36" s="37"/>
      <c r="AF36" s="35">
        <v>1</v>
      </c>
      <c r="AG36" s="36">
        <v>0</v>
      </c>
      <c r="AH36" s="36">
        <v>0</v>
      </c>
      <c r="AI36" s="36" t="s">
        <v>27</v>
      </c>
      <c r="AJ36" s="37">
        <v>4</v>
      </c>
      <c r="AK36" s="35"/>
      <c r="AL36" s="36"/>
      <c r="AM36" s="36"/>
      <c r="AN36" s="36"/>
      <c r="AO36" s="37"/>
      <c r="AP36" s="32" t="s">
        <v>55</v>
      </c>
    </row>
    <row r="37" spans="1:81" ht="15" customHeight="1" x14ac:dyDescent="0.2">
      <c r="A37" s="27">
        <v>27</v>
      </c>
      <c r="B37" s="33" t="s">
        <v>143</v>
      </c>
      <c r="C37" s="2" t="s">
        <v>62</v>
      </c>
      <c r="D37" s="64"/>
      <c r="E37" s="34">
        <f t="shared" si="15"/>
        <v>1</v>
      </c>
      <c r="F37" s="34">
        <f t="shared" si="16"/>
        <v>4</v>
      </c>
      <c r="G37" s="35"/>
      <c r="H37" s="36"/>
      <c r="I37" s="36"/>
      <c r="J37" s="36"/>
      <c r="K37" s="37"/>
      <c r="L37" s="35"/>
      <c r="M37" s="36"/>
      <c r="N37" s="36"/>
      <c r="O37" s="36"/>
      <c r="P37" s="37"/>
      <c r="Q37" s="35"/>
      <c r="R37" s="36"/>
      <c r="S37" s="36"/>
      <c r="T37" s="36"/>
      <c r="U37" s="37"/>
      <c r="V37" s="35"/>
      <c r="W37" s="36"/>
      <c r="X37" s="36"/>
      <c r="Y37" s="36"/>
      <c r="Z37" s="37"/>
      <c r="AA37" s="35"/>
      <c r="AB37" s="36"/>
      <c r="AC37" s="36"/>
      <c r="AD37" s="36"/>
      <c r="AE37" s="37"/>
      <c r="AF37" s="35">
        <v>1</v>
      </c>
      <c r="AG37" s="36">
        <v>0</v>
      </c>
      <c r="AH37" s="36">
        <v>0</v>
      </c>
      <c r="AI37" s="36" t="s">
        <v>27</v>
      </c>
      <c r="AJ37" s="37">
        <v>4</v>
      </c>
      <c r="AK37" s="35"/>
      <c r="AL37" s="36"/>
      <c r="AM37" s="36"/>
      <c r="AN37" s="36"/>
      <c r="AO37" s="37"/>
      <c r="AP37" s="26"/>
    </row>
    <row r="38" spans="1:81" ht="15" customHeight="1" x14ac:dyDescent="0.2">
      <c r="A38" s="27">
        <v>28</v>
      </c>
      <c r="B38" s="33" t="s">
        <v>144</v>
      </c>
      <c r="C38" s="2" t="s">
        <v>63</v>
      </c>
      <c r="D38" s="64" t="s">
        <v>43</v>
      </c>
      <c r="E38" s="34">
        <f t="shared" si="15"/>
        <v>2</v>
      </c>
      <c r="F38" s="34">
        <f t="shared" si="16"/>
        <v>4</v>
      </c>
      <c r="G38" s="30"/>
      <c r="H38" s="24"/>
      <c r="I38" s="24"/>
      <c r="J38" s="24"/>
      <c r="K38" s="31"/>
      <c r="L38" s="30"/>
      <c r="M38" s="24"/>
      <c r="N38" s="24"/>
      <c r="O38" s="24"/>
      <c r="P38" s="31"/>
      <c r="Q38" s="30">
        <v>1</v>
      </c>
      <c r="R38" s="24">
        <v>1</v>
      </c>
      <c r="S38" s="24">
        <v>0</v>
      </c>
      <c r="T38" s="24" t="s">
        <v>27</v>
      </c>
      <c r="U38" s="31">
        <v>4</v>
      </c>
      <c r="V38" s="30"/>
      <c r="W38" s="24"/>
      <c r="X38" s="24"/>
      <c r="Y38" s="24"/>
      <c r="Z38" s="31"/>
      <c r="AA38" s="30"/>
      <c r="AB38" s="24"/>
      <c r="AC38" s="24"/>
      <c r="AD38" s="24"/>
      <c r="AE38" s="31"/>
      <c r="AF38" s="30"/>
      <c r="AG38" s="24"/>
      <c r="AH38" s="24"/>
      <c r="AI38" s="24"/>
      <c r="AJ38" s="31"/>
      <c r="AK38" s="30"/>
      <c r="AL38" s="24"/>
      <c r="AM38" s="24"/>
      <c r="AN38" s="24"/>
      <c r="AO38" s="31"/>
      <c r="AP38" s="32"/>
    </row>
    <row r="39" spans="1:81" ht="15" customHeight="1" x14ac:dyDescent="0.2">
      <c r="A39" s="27">
        <v>29</v>
      </c>
      <c r="B39" s="33" t="s">
        <v>145</v>
      </c>
      <c r="C39" s="2" t="s">
        <v>64</v>
      </c>
      <c r="D39" s="2"/>
      <c r="E39" s="78">
        <f t="shared" si="15"/>
        <v>1.5</v>
      </c>
      <c r="F39" s="34">
        <f t="shared" si="16"/>
        <v>4</v>
      </c>
      <c r="G39" s="35"/>
      <c r="H39" s="36"/>
      <c r="I39" s="36"/>
      <c r="J39" s="36"/>
      <c r="K39" s="37"/>
      <c r="L39" s="35"/>
      <c r="M39" s="36"/>
      <c r="N39" s="36"/>
      <c r="O39" s="36"/>
      <c r="P39" s="37"/>
      <c r="Q39" s="38"/>
      <c r="R39" s="4"/>
      <c r="S39" s="4"/>
      <c r="T39" s="4"/>
      <c r="U39" s="39"/>
      <c r="V39" s="35"/>
      <c r="W39" s="36"/>
      <c r="X39" s="36"/>
      <c r="Y39" s="36"/>
      <c r="Z39" s="37"/>
      <c r="AA39" s="35">
        <v>0.5</v>
      </c>
      <c r="AB39" s="36">
        <v>1</v>
      </c>
      <c r="AC39" s="36">
        <v>0</v>
      </c>
      <c r="AD39" s="36" t="s">
        <v>27</v>
      </c>
      <c r="AE39" s="37">
        <v>4</v>
      </c>
      <c r="AF39" s="35"/>
      <c r="AG39" s="36"/>
      <c r="AH39" s="36"/>
      <c r="AI39" s="36"/>
      <c r="AJ39" s="37"/>
      <c r="AK39" s="35"/>
      <c r="AL39" s="36"/>
      <c r="AM39" s="36"/>
      <c r="AN39" s="36"/>
      <c r="AO39" s="37"/>
      <c r="AP39" s="32"/>
    </row>
    <row r="40" spans="1:81" s="118" customFormat="1" ht="15" customHeight="1" x14ac:dyDescent="0.2">
      <c r="A40" s="111">
        <v>30</v>
      </c>
      <c r="B40" s="112" t="s">
        <v>167</v>
      </c>
      <c r="C40" s="77" t="s">
        <v>65</v>
      </c>
      <c r="D40" s="77"/>
      <c r="E40" s="113">
        <f>G40+H40+I40+L40+M40+N40+Q40+R40+S40+V40+W40+X40+AA40+AB40+AC40+AF40+AG40+AH40+AK40+AL40+AM40</f>
        <v>1.5</v>
      </c>
      <c r="F40" s="87">
        <f>K40+P40+U40+Z40+AE40+AJ40+AO40</f>
        <v>4</v>
      </c>
      <c r="G40" s="114"/>
      <c r="H40" s="115"/>
      <c r="I40" s="115"/>
      <c r="J40" s="115"/>
      <c r="K40" s="116"/>
      <c r="L40" s="114"/>
      <c r="M40" s="115"/>
      <c r="N40" s="115"/>
      <c r="O40" s="115"/>
      <c r="P40" s="116"/>
      <c r="Q40" s="114"/>
      <c r="R40" s="115"/>
      <c r="S40" s="115"/>
      <c r="T40" s="115"/>
      <c r="U40" s="116"/>
      <c r="V40" s="114"/>
      <c r="W40" s="115"/>
      <c r="X40" s="115"/>
      <c r="Y40" s="115"/>
      <c r="Z40" s="116"/>
      <c r="AA40" s="114">
        <v>1.5</v>
      </c>
      <c r="AB40" s="115">
        <v>0</v>
      </c>
      <c r="AC40" s="115">
        <v>0</v>
      </c>
      <c r="AD40" s="115" t="s">
        <v>29</v>
      </c>
      <c r="AE40" s="116">
        <v>4</v>
      </c>
      <c r="AF40" s="114"/>
      <c r="AG40" s="115"/>
      <c r="AH40" s="115"/>
      <c r="AI40" s="115"/>
      <c r="AJ40" s="116"/>
      <c r="AK40" s="114"/>
      <c r="AL40" s="115"/>
      <c r="AM40" s="115"/>
      <c r="AN40" s="115"/>
      <c r="AO40" s="116"/>
      <c r="AP40" s="117"/>
    </row>
    <row r="41" spans="1:81" ht="15" customHeight="1" x14ac:dyDescent="0.2">
      <c r="A41" s="27">
        <v>31</v>
      </c>
      <c r="B41" s="33" t="s">
        <v>146</v>
      </c>
      <c r="C41" s="2" t="s">
        <v>66</v>
      </c>
      <c r="D41" s="2"/>
      <c r="E41" s="34">
        <f t="shared" ref="E41" si="17">G41+H41+I41+L41+M41+N41+Q41+R41+S41+V41+W41+X41+AA41+AB41+AC41+AF41+AG41+AH41+AK41+AL41+AM41</f>
        <v>2</v>
      </c>
      <c r="F41" s="34">
        <f t="shared" ref="F41" si="18">K41+P41+U41+Z41+AE41+AJ41+AO41</f>
        <v>4</v>
      </c>
      <c r="G41" s="30"/>
      <c r="H41" s="24"/>
      <c r="I41" s="24"/>
      <c r="J41" s="24"/>
      <c r="K41" s="31"/>
      <c r="L41" s="30"/>
      <c r="M41" s="24"/>
      <c r="N41" s="24"/>
      <c r="O41" s="24"/>
      <c r="P41" s="31"/>
      <c r="Q41" s="30"/>
      <c r="R41" s="24"/>
      <c r="S41" s="24"/>
      <c r="T41" s="24"/>
      <c r="U41" s="31"/>
      <c r="V41" s="30"/>
      <c r="W41" s="24"/>
      <c r="X41" s="24"/>
      <c r="Y41" s="24"/>
      <c r="Z41" s="31"/>
      <c r="AA41" s="30">
        <v>1</v>
      </c>
      <c r="AB41" s="24">
        <v>1</v>
      </c>
      <c r="AC41" s="24">
        <v>0</v>
      </c>
      <c r="AD41" s="24" t="s">
        <v>29</v>
      </c>
      <c r="AE41" s="31">
        <v>4</v>
      </c>
      <c r="AF41" s="30"/>
      <c r="AG41" s="24"/>
      <c r="AH41" s="24"/>
      <c r="AI41" s="24"/>
      <c r="AJ41" s="31"/>
      <c r="AK41" s="30"/>
      <c r="AL41" s="24"/>
      <c r="AM41" s="24"/>
      <c r="AN41" s="24"/>
      <c r="AO41" s="31"/>
      <c r="AP41" s="44"/>
    </row>
    <row r="42" spans="1:81" ht="15" customHeight="1" x14ac:dyDescent="0.2">
      <c r="A42" s="27" t="s">
        <v>67</v>
      </c>
      <c r="B42" s="88" t="s">
        <v>68</v>
      </c>
      <c r="C42" s="89"/>
      <c r="D42" s="45" t="s">
        <v>69</v>
      </c>
      <c r="E42" s="34">
        <f>SUM(E43:E49)</f>
        <v>11</v>
      </c>
      <c r="F42" s="46">
        <f t="shared" ref="F42:AO42" si="19">SUM(F43:F50)</f>
        <v>43</v>
      </c>
      <c r="G42" s="30">
        <f t="shared" si="19"/>
        <v>0</v>
      </c>
      <c r="H42" s="24">
        <f t="shared" si="19"/>
        <v>0</v>
      </c>
      <c r="I42" s="24">
        <f t="shared" si="19"/>
        <v>0</v>
      </c>
      <c r="J42" s="24">
        <f t="shared" si="19"/>
        <v>0</v>
      </c>
      <c r="K42" s="31">
        <f t="shared" si="19"/>
        <v>0</v>
      </c>
      <c r="L42" s="30">
        <f t="shared" si="19"/>
        <v>0</v>
      </c>
      <c r="M42" s="24">
        <f t="shared" si="19"/>
        <v>0</v>
      </c>
      <c r="N42" s="24">
        <f t="shared" si="19"/>
        <v>0</v>
      </c>
      <c r="O42" s="24">
        <f t="shared" si="19"/>
        <v>0</v>
      </c>
      <c r="P42" s="31">
        <f t="shared" si="19"/>
        <v>0</v>
      </c>
      <c r="Q42" s="30">
        <f t="shared" si="19"/>
        <v>0</v>
      </c>
      <c r="R42" s="24">
        <f t="shared" si="19"/>
        <v>0</v>
      </c>
      <c r="S42" s="24">
        <f t="shared" si="19"/>
        <v>0</v>
      </c>
      <c r="T42" s="24">
        <f t="shared" si="19"/>
        <v>0</v>
      </c>
      <c r="U42" s="31">
        <f t="shared" si="19"/>
        <v>0</v>
      </c>
      <c r="V42" s="30">
        <v>0.5</v>
      </c>
      <c r="W42" s="24">
        <f t="shared" si="19"/>
        <v>0</v>
      </c>
      <c r="X42" s="24">
        <v>1.5</v>
      </c>
      <c r="Y42" s="24">
        <f t="shared" si="19"/>
        <v>0</v>
      </c>
      <c r="Z42" s="31">
        <f t="shared" si="19"/>
        <v>4</v>
      </c>
      <c r="AA42" s="30">
        <v>2</v>
      </c>
      <c r="AB42" s="24">
        <v>1</v>
      </c>
      <c r="AC42" s="24">
        <v>2</v>
      </c>
      <c r="AD42" s="24">
        <f t="shared" si="19"/>
        <v>0</v>
      </c>
      <c r="AE42" s="31">
        <f t="shared" si="19"/>
        <v>12</v>
      </c>
      <c r="AF42" s="30">
        <v>1</v>
      </c>
      <c r="AG42" s="24">
        <f t="shared" si="19"/>
        <v>0</v>
      </c>
      <c r="AH42" s="24">
        <f t="shared" si="19"/>
        <v>3</v>
      </c>
      <c r="AI42" s="24">
        <f t="shared" si="19"/>
        <v>0</v>
      </c>
      <c r="AJ42" s="31">
        <f t="shared" si="19"/>
        <v>12</v>
      </c>
      <c r="AK42" s="30">
        <f t="shared" si="19"/>
        <v>0</v>
      </c>
      <c r="AL42" s="24">
        <f t="shared" si="19"/>
        <v>0</v>
      </c>
      <c r="AM42" s="24">
        <f t="shared" si="19"/>
        <v>0</v>
      </c>
      <c r="AN42" s="24">
        <f t="shared" si="19"/>
        <v>0</v>
      </c>
      <c r="AO42" s="31">
        <f t="shared" si="19"/>
        <v>15</v>
      </c>
      <c r="AP42" s="32"/>
    </row>
    <row r="43" spans="1:81" ht="15" customHeight="1" x14ac:dyDescent="0.2">
      <c r="A43" s="27">
        <v>32</v>
      </c>
      <c r="B43" s="33" t="s">
        <v>147</v>
      </c>
      <c r="C43" s="2" t="s">
        <v>70</v>
      </c>
      <c r="D43" s="2"/>
      <c r="E43" s="34">
        <f t="shared" ref="E43:E49" si="20">G43+H43+I43+L43+M43+N43+Q43+R43+S43+V43+W43+X43+AA43+AB43+AC43+AF43+AG43+AH43+AK43+AL43+AM43</f>
        <v>2</v>
      </c>
      <c r="F43" s="34">
        <f t="shared" ref="F43:F49" si="21">K43+P43+U43+Z43+AE43+AJ43+AO43</f>
        <v>4</v>
      </c>
      <c r="G43" s="35"/>
      <c r="H43" s="36"/>
      <c r="I43" s="36"/>
      <c r="J43" s="36"/>
      <c r="K43" s="37"/>
      <c r="L43" s="35"/>
      <c r="M43" s="36"/>
      <c r="N43" s="36"/>
      <c r="O43" s="36"/>
      <c r="P43" s="37"/>
      <c r="Q43" s="38"/>
      <c r="R43" s="4"/>
      <c r="S43" s="4"/>
      <c r="T43" s="4"/>
      <c r="U43" s="39"/>
      <c r="V43" s="38">
        <v>0.5</v>
      </c>
      <c r="W43" s="4">
        <v>0</v>
      </c>
      <c r="X43" s="4">
        <v>1.5</v>
      </c>
      <c r="Y43" s="4" t="s">
        <v>27</v>
      </c>
      <c r="Z43" s="39">
        <v>4</v>
      </c>
      <c r="AA43" s="35"/>
      <c r="AB43" s="36"/>
      <c r="AC43" s="36"/>
      <c r="AD43" s="36"/>
      <c r="AE43" s="37"/>
      <c r="AF43" s="35"/>
      <c r="AG43" s="36"/>
      <c r="AH43" s="36"/>
      <c r="AI43" s="36"/>
      <c r="AJ43" s="37"/>
      <c r="AK43" s="35"/>
      <c r="AL43" s="36"/>
      <c r="AM43" s="36"/>
      <c r="AN43" s="36"/>
      <c r="AO43" s="37"/>
      <c r="AP43" s="32"/>
    </row>
    <row r="44" spans="1:81" ht="15" customHeight="1" x14ac:dyDescent="0.2">
      <c r="A44" s="27">
        <v>33</v>
      </c>
      <c r="B44" s="33" t="s">
        <v>148</v>
      </c>
      <c r="C44" s="2" t="s">
        <v>71</v>
      </c>
      <c r="D44" s="2"/>
      <c r="E44" s="78">
        <f t="shared" si="20"/>
        <v>1.5</v>
      </c>
      <c r="F44" s="34">
        <f t="shared" si="21"/>
        <v>4</v>
      </c>
      <c r="G44" s="35"/>
      <c r="H44" s="36"/>
      <c r="I44" s="36"/>
      <c r="J44" s="36"/>
      <c r="K44" s="37"/>
      <c r="L44" s="35"/>
      <c r="M44" s="36"/>
      <c r="N44" s="36"/>
      <c r="O44" s="36"/>
      <c r="P44" s="37"/>
      <c r="Q44" s="35"/>
      <c r="R44" s="36"/>
      <c r="S44" s="36"/>
      <c r="T44" s="36"/>
      <c r="U44" s="37"/>
      <c r="V44" s="35"/>
      <c r="W44" s="36"/>
      <c r="X44" s="36"/>
      <c r="Y44" s="36"/>
      <c r="Z44" s="37"/>
      <c r="AA44" s="35">
        <v>0.5</v>
      </c>
      <c r="AB44" s="36">
        <v>0</v>
      </c>
      <c r="AC44" s="36">
        <v>1</v>
      </c>
      <c r="AD44" s="36" t="s">
        <v>27</v>
      </c>
      <c r="AE44" s="37">
        <v>4</v>
      </c>
      <c r="AF44" s="35"/>
      <c r="AG44" s="36"/>
      <c r="AH44" s="36"/>
      <c r="AI44" s="36"/>
      <c r="AJ44" s="37"/>
      <c r="AK44" s="35"/>
      <c r="AL44" s="36"/>
      <c r="AM44" s="36"/>
      <c r="AN44" s="36"/>
      <c r="AO44" s="37"/>
      <c r="AP44" s="26"/>
    </row>
    <row r="45" spans="1:81" ht="15" customHeight="1" x14ac:dyDescent="0.2">
      <c r="A45" s="27">
        <v>34</v>
      </c>
      <c r="B45" s="33" t="s">
        <v>149</v>
      </c>
      <c r="C45" s="2" t="s">
        <v>72</v>
      </c>
      <c r="D45" s="2"/>
      <c r="E45" s="78">
        <f t="shared" si="20"/>
        <v>1.5</v>
      </c>
      <c r="F45" s="34">
        <f t="shared" si="21"/>
        <v>4</v>
      </c>
      <c r="G45" s="30"/>
      <c r="H45" s="24"/>
      <c r="I45" s="24"/>
      <c r="J45" s="24"/>
      <c r="K45" s="31"/>
      <c r="L45" s="30"/>
      <c r="M45" s="24"/>
      <c r="N45" s="24"/>
      <c r="O45" s="24"/>
      <c r="P45" s="31"/>
      <c r="Q45" s="30"/>
      <c r="R45" s="24"/>
      <c r="S45" s="24"/>
      <c r="T45" s="24"/>
      <c r="U45" s="31"/>
      <c r="V45" s="30"/>
      <c r="W45" s="24"/>
      <c r="X45" s="24"/>
      <c r="Y45" s="24"/>
      <c r="Z45" s="31"/>
      <c r="AA45" s="30">
        <v>0.5</v>
      </c>
      <c r="AB45" s="24">
        <v>1</v>
      </c>
      <c r="AC45" s="24">
        <v>0</v>
      </c>
      <c r="AD45" s="24" t="s">
        <v>27</v>
      </c>
      <c r="AE45" s="31">
        <v>4</v>
      </c>
      <c r="AF45" s="30"/>
      <c r="AG45" s="24"/>
      <c r="AH45" s="24"/>
      <c r="AI45" s="24"/>
      <c r="AJ45" s="31"/>
      <c r="AK45" s="30"/>
      <c r="AL45" s="24"/>
      <c r="AM45" s="24"/>
      <c r="AN45" s="24"/>
      <c r="AO45" s="31"/>
      <c r="AP45" s="26"/>
    </row>
    <row r="46" spans="1:81" ht="15" customHeight="1" x14ac:dyDescent="0.2">
      <c r="A46" s="27">
        <v>35</v>
      </c>
      <c r="B46" s="33" t="s">
        <v>150</v>
      </c>
      <c r="C46" s="2" t="s">
        <v>73</v>
      </c>
      <c r="D46" s="2"/>
      <c r="E46" s="78">
        <f>G46+H46+I46+L46+M46+N46+Q46+R46+S46+V46+W46+X46+AA46+AB46+AC46+AF46+AG46+AH46+AK46+AL46+AM46</f>
        <v>1.5</v>
      </c>
      <c r="F46" s="34">
        <f>K46+P46+U46+Z46+AE46+AJ46+AO46</f>
        <v>4</v>
      </c>
      <c r="G46" s="30"/>
      <c r="H46" s="24"/>
      <c r="I46" s="24"/>
      <c r="J46" s="24"/>
      <c r="K46" s="31"/>
      <c r="L46" s="30"/>
      <c r="M46" s="24"/>
      <c r="N46" s="24"/>
      <c r="O46" s="24"/>
      <c r="P46" s="31"/>
      <c r="Q46" s="30"/>
      <c r="R46" s="24"/>
      <c r="S46" s="24"/>
      <c r="T46" s="24"/>
      <c r="U46" s="31"/>
      <c r="V46" s="30"/>
      <c r="W46" s="24"/>
      <c r="X46" s="24"/>
      <c r="Y46" s="24"/>
      <c r="Z46" s="31"/>
      <c r="AA46" s="30"/>
      <c r="AB46" s="24"/>
      <c r="AC46" s="24"/>
      <c r="AD46" s="24"/>
      <c r="AE46" s="31"/>
      <c r="AF46" s="30">
        <v>0.5</v>
      </c>
      <c r="AG46" s="24">
        <v>0</v>
      </c>
      <c r="AH46" s="24">
        <v>1</v>
      </c>
      <c r="AI46" s="24" t="s">
        <v>27</v>
      </c>
      <c r="AJ46" s="31">
        <v>4</v>
      </c>
      <c r="AK46" s="30"/>
      <c r="AL46" s="24"/>
      <c r="AM46" s="40"/>
      <c r="AN46" s="24"/>
      <c r="AO46" s="31"/>
      <c r="AP46" s="32"/>
    </row>
    <row r="47" spans="1:81" ht="15" customHeight="1" x14ac:dyDescent="0.2">
      <c r="A47" s="27">
        <v>36</v>
      </c>
      <c r="B47" s="33" t="s">
        <v>151</v>
      </c>
      <c r="C47" s="2" t="s">
        <v>74</v>
      </c>
      <c r="D47" s="2"/>
      <c r="E47" s="78">
        <f t="shared" si="20"/>
        <v>1.5</v>
      </c>
      <c r="F47" s="34">
        <f t="shared" si="21"/>
        <v>4</v>
      </c>
      <c r="G47" s="30"/>
      <c r="H47" s="24"/>
      <c r="I47" s="24"/>
      <c r="J47" s="24"/>
      <c r="K47" s="31"/>
      <c r="L47" s="30"/>
      <c r="M47" s="24"/>
      <c r="N47" s="24"/>
      <c r="O47" s="24"/>
      <c r="P47" s="31"/>
      <c r="Q47" s="30"/>
      <c r="R47" s="24"/>
      <c r="S47" s="24"/>
      <c r="T47" s="24"/>
      <c r="U47" s="31"/>
      <c r="V47" s="30"/>
      <c r="W47" s="24"/>
      <c r="X47" s="24"/>
      <c r="Y47" s="24"/>
      <c r="Z47" s="31"/>
      <c r="AA47" s="30"/>
      <c r="AB47" s="24"/>
      <c r="AC47" s="24"/>
      <c r="AD47" s="24"/>
      <c r="AE47" s="31"/>
      <c r="AF47" s="30">
        <v>0.5</v>
      </c>
      <c r="AG47" s="24">
        <v>0</v>
      </c>
      <c r="AH47" s="24">
        <v>1</v>
      </c>
      <c r="AI47" s="24" t="s">
        <v>27</v>
      </c>
      <c r="AJ47" s="31">
        <v>4</v>
      </c>
      <c r="AK47" s="30"/>
      <c r="AL47" s="24"/>
      <c r="AM47" s="40"/>
      <c r="AN47" s="24"/>
      <c r="AO47" s="31"/>
      <c r="AP47" s="32"/>
    </row>
    <row r="48" spans="1:81" s="118" customFormat="1" ht="15" customHeight="1" x14ac:dyDescent="0.2">
      <c r="A48" s="111">
        <v>37</v>
      </c>
      <c r="B48" s="112" t="s">
        <v>168</v>
      </c>
      <c r="C48" s="119" t="s">
        <v>75</v>
      </c>
      <c r="D48" s="77"/>
      <c r="E48" s="87">
        <f t="shared" si="20"/>
        <v>2</v>
      </c>
      <c r="F48" s="87">
        <f t="shared" si="21"/>
        <v>4</v>
      </c>
      <c r="G48" s="114"/>
      <c r="H48" s="115"/>
      <c r="I48" s="115"/>
      <c r="J48" s="115"/>
      <c r="K48" s="116"/>
      <c r="L48" s="114"/>
      <c r="M48" s="115"/>
      <c r="N48" s="115"/>
      <c r="O48" s="115"/>
      <c r="P48" s="116"/>
      <c r="Q48" s="114"/>
      <c r="R48" s="115"/>
      <c r="S48" s="115"/>
      <c r="T48" s="115"/>
      <c r="U48" s="116"/>
      <c r="V48" s="114"/>
      <c r="W48" s="115"/>
      <c r="X48" s="115"/>
      <c r="Y48" s="115"/>
      <c r="Z48" s="116"/>
      <c r="AA48" s="114">
        <v>1</v>
      </c>
      <c r="AB48" s="115">
        <v>0</v>
      </c>
      <c r="AC48" s="115">
        <v>1</v>
      </c>
      <c r="AD48" s="115" t="s">
        <v>29</v>
      </c>
      <c r="AE48" s="116">
        <v>4</v>
      </c>
      <c r="AF48" s="114"/>
      <c r="AG48" s="115"/>
      <c r="AH48" s="115"/>
      <c r="AI48" s="115"/>
      <c r="AJ48" s="116"/>
      <c r="AK48" s="114"/>
      <c r="AL48" s="115"/>
      <c r="AM48" s="115"/>
      <c r="AN48" s="115"/>
      <c r="AO48" s="116"/>
      <c r="AP48" s="117"/>
    </row>
    <row r="49" spans="1:78" ht="15" customHeight="1" x14ac:dyDescent="0.2">
      <c r="A49" s="27">
        <v>38</v>
      </c>
      <c r="B49" s="33" t="s">
        <v>152</v>
      </c>
      <c r="C49" s="2" t="s">
        <v>76</v>
      </c>
      <c r="D49" s="2"/>
      <c r="E49" s="34">
        <f t="shared" si="20"/>
        <v>1</v>
      </c>
      <c r="F49" s="34">
        <f t="shared" si="21"/>
        <v>4</v>
      </c>
      <c r="G49" s="30"/>
      <c r="H49" s="24"/>
      <c r="I49" s="24"/>
      <c r="J49" s="24"/>
      <c r="K49" s="31"/>
      <c r="L49" s="30"/>
      <c r="M49" s="24"/>
      <c r="N49" s="24"/>
      <c r="O49" s="24"/>
      <c r="P49" s="31"/>
      <c r="Q49" s="30"/>
      <c r="R49" s="24"/>
      <c r="S49" s="24"/>
      <c r="T49" s="24"/>
      <c r="U49" s="31"/>
      <c r="V49" s="30"/>
      <c r="W49" s="24"/>
      <c r="X49" s="24"/>
      <c r="Y49" s="24"/>
      <c r="Z49" s="31"/>
      <c r="AA49" s="30"/>
      <c r="AB49" s="24"/>
      <c r="AC49" s="24"/>
      <c r="AD49" s="24"/>
      <c r="AE49" s="31"/>
      <c r="AF49" s="30">
        <v>0</v>
      </c>
      <c r="AG49" s="24">
        <v>0</v>
      </c>
      <c r="AH49" s="24">
        <v>1</v>
      </c>
      <c r="AI49" s="24" t="s">
        <v>27</v>
      </c>
      <c r="AJ49" s="31">
        <v>4</v>
      </c>
      <c r="AK49" s="30"/>
      <c r="AL49" s="24"/>
      <c r="AM49" s="40"/>
      <c r="AN49" s="24"/>
      <c r="AO49" s="31"/>
      <c r="AP49" s="32"/>
    </row>
    <row r="50" spans="1:78" ht="15" customHeight="1" x14ac:dyDescent="0.2">
      <c r="A50" s="27">
        <v>39</v>
      </c>
      <c r="B50" s="33" t="s">
        <v>153</v>
      </c>
      <c r="C50" s="2" t="s">
        <v>77</v>
      </c>
      <c r="D50" s="2"/>
      <c r="E50" s="34">
        <v>0</v>
      </c>
      <c r="F50" s="34">
        <v>15</v>
      </c>
      <c r="G50" s="35"/>
      <c r="H50" s="36"/>
      <c r="I50" s="36"/>
      <c r="J50" s="36"/>
      <c r="K50" s="37"/>
      <c r="L50" s="35"/>
      <c r="M50" s="36"/>
      <c r="N50" s="36"/>
      <c r="O50" s="36"/>
      <c r="P50" s="37"/>
      <c r="Q50" s="38"/>
      <c r="R50" s="4"/>
      <c r="S50" s="4"/>
      <c r="T50" s="4"/>
      <c r="U50" s="39"/>
      <c r="V50" s="35"/>
      <c r="W50" s="36"/>
      <c r="X50" s="36"/>
      <c r="Y50" s="36"/>
      <c r="Z50" s="37"/>
      <c r="AA50" s="35"/>
      <c r="AB50" s="36"/>
      <c r="AC50" s="36"/>
      <c r="AD50" s="36"/>
      <c r="AE50" s="37"/>
      <c r="AF50" s="35"/>
      <c r="AG50" s="36"/>
      <c r="AH50" s="36"/>
      <c r="AI50" s="36"/>
      <c r="AJ50" s="37"/>
      <c r="AK50" s="35">
        <v>0</v>
      </c>
      <c r="AL50" s="36">
        <v>0</v>
      </c>
      <c r="AM50" s="36">
        <v>0</v>
      </c>
      <c r="AN50" s="36" t="s">
        <v>27</v>
      </c>
      <c r="AO50" s="37">
        <v>15</v>
      </c>
      <c r="AP50" s="32"/>
    </row>
    <row r="51" spans="1:78" ht="15" customHeight="1" x14ac:dyDescent="0.2">
      <c r="A51" s="27" t="s">
        <v>67</v>
      </c>
      <c r="B51" s="88" t="s">
        <v>78</v>
      </c>
      <c r="C51" s="89"/>
      <c r="D51" s="45" t="s">
        <v>69</v>
      </c>
      <c r="E51" s="34">
        <f>SUM(E52:E58)</f>
        <v>11</v>
      </c>
      <c r="F51" s="46">
        <f t="shared" ref="F51:AO51" si="22">SUM(F52:F59)</f>
        <v>43</v>
      </c>
      <c r="G51" s="30">
        <f t="shared" si="22"/>
        <v>0</v>
      </c>
      <c r="H51" s="24">
        <f t="shared" si="22"/>
        <v>0</v>
      </c>
      <c r="I51" s="24">
        <f t="shared" si="22"/>
        <v>0</v>
      </c>
      <c r="J51" s="24">
        <f t="shared" si="22"/>
        <v>0</v>
      </c>
      <c r="K51" s="31">
        <f t="shared" si="22"/>
        <v>0</v>
      </c>
      <c r="L51" s="30">
        <f t="shared" si="22"/>
        <v>0</v>
      </c>
      <c r="M51" s="24">
        <f t="shared" si="22"/>
        <v>0</v>
      </c>
      <c r="N51" s="24">
        <f t="shared" si="22"/>
        <v>0</v>
      </c>
      <c r="O51" s="24">
        <f t="shared" si="22"/>
        <v>0</v>
      </c>
      <c r="P51" s="31">
        <f t="shared" si="22"/>
        <v>0</v>
      </c>
      <c r="Q51" s="30">
        <f t="shared" si="22"/>
        <v>0</v>
      </c>
      <c r="R51" s="24">
        <f t="shared" si="22"/>
        <v>0</v>
      </c>
      <c r="S51" s="24">
        <f t="shared" si="22"/>
        <v>0</v>
      </c>
      <c r="T51" s="24">
        <f t="shared" si="22"/>
        <v>0</v>
      </c>
      <c r="U51" s="31">
        <f t="shared" si="22"/>
        <v>0</v>
      </c>
      <c r="V51" s="30">
        <v>0.5</v>
      </c>
      <c r="W51" s="24">
        <f t="shared" si="22"/>
        <v>0</v>
      </c>
      <c r="X51" s="24">
        <v>1.5</v>
      </c>
      <c r="Y51" s="24">
        <f t="shared" si="22"/>
        <v>0</v>
      </c>
      <c r="Z51" s="31">
        <f t="shared" si="22"/>
        <v>4</v>
      </c>
      <c r="AA51" s="30">
        <v>2</v>
      </c>
      <c r="AB51" s="24">
        <v>1</v>
      </c>
      <c r="AC51" s="24">
        <v>2</v>
      </c>
      <c r="AD51" s="24">
        <f t="shared" si="22"/>
        <v>0</v>
      </c>
      <c r="AE51" s="31">
        <f t="shared" si="22"/>
        <v>12</v>
      </c>
      <c r="AF51" s="30">
        <v>1</v>
      </c>
      <c r="AG51" s="24">
        <f t="shared" si="22"/>
        <v>0</v>
      </c>
      <c r="AH51" s="24">
        <v>3</v>
      </c>
      <c r="AI51" s="24">
        <f t="shared" si="22"/>
        <v>0</v>
      </c>
      <c r="AJ51" s="31">
        <f t="shared" si="22"/>
        <v>12</v>
      </c>
      <c r="AK51" s="30">
        <f t="shared" si="22"/>
        <v>0</v>
      </c>
      <c r="AL51" s="24">
        <f t="shared" si="22"/>
        <v>0</v>
      </c>
      <c r="AM51" s="24">
        <f t="shared" si="22"/>
        <v>0</v>
      </c>
      <c r="AN51" s="24">
        <f t="shared" si="22"/>
        <v>0</v>
      </c>
      <c r="AO51" s="31">
        <f t="shared" si="22"/>
        <v>15</v>
      </c>
      <c r="AP51" s="32"/>
    </row>
    <row r="52" spans="1:78" ht="15" customHeight="1" x14ac:dyDescent="0.2">
      <c r="A52" s="27">
        <v>40</v>
      </c>
      <c r="B52" s="33" t="s">
        <v>154</v>
      </c>
      <c r="C52" s="2" t="s">
        <v>79</v>
      </c>
      <c r="D52" s="2"/>
      <c r="E52" s="34">
        <f t="shared" ref="E52:E63" si="23">G52+H52+I52+L52+M52+N52+Q52+R52+S52+V52+W52+X52+AA52+AB52+AC52+AF52+AG52+AH52+AK52+AL52+AM52</f>
        <v>2</v>
      </c>
      <c r="F52" s="34">
        <f t="shared" ref="F52:F58" si="24">K52+P52+U52+Z52+AE52+AJ52+AO52</f>
        <v>4</v>
      </c>
      <c r="G52" s="35"/>
      <c r="H52" s="36"/>
      <c r="I52" s="36"/>
      <c r="J52" s="36"/>
      <c r="K52" s="37"/>
      <c r="L52" s="35"/>
      <c r="M52" s="36"/>
      <c r="N52" s="36"/>
      <c r="O52" s="36"/>
      <c r="P52" s="37"/>
      <c r="Q52" s="38"/>
      <c r="R52" s="4"/>
      <c r="S52" s="4"/>
      <c r="T52" s="4"/>
      <c r="U52" s="39"/>
      <c r="V52" s="30">
        <v>0.5</v>
      </c>
      <c r="W52" s="24">
        <v>0</v>
      </c>
      <c r="X52" s="24">
        <v>1.5</v>
      </c>
      <c r="Y52" s="24" t="s">
        <v>27</v>
      </c>
      <c r="Z52" s="31">
        <v>4</v>
      </c>
      <c r="AA52" s="35"/>
      <c r="AB52" s="36"/>
      <c r="AC52" s="36"/>
      <c r="AD52" s="36"/>
      <c r="AE52" s="37"/>
      <c r="AF52" s="35"/>
      <c r="AG52" s="36"/>
      <c r="AH52" s="36"/>
      <c r="AI52" s="36"/>
      <c r="AJ52" s="37"/>
      <c r="AK52" s="35"/>
      <c r="AL52" s="36"/>
      <c r="AM52" s="36"/>
      <c r="AN52" s="36"/>
      <c r="AO52" s="37"/>
      <c r="AP52" s="32"/>
    </row>
    <row r="53" spans="1:78" ht="15" customHeight="1" x14ac:dyDescent="0.2">
      <c r="A53" s="27">
        <v>41</v>
      </c>
      <c r="B53" s="33" t="s">
        <v>155</v>
      </c>
      <c r="C53" s="41" t="s">
        <v>80</v>
      </c>
      <c r="D53" s="2"/>
      <c r="E53" s="78">
        <f t="shared" si="23"/>
        <v>1.5</v>
      </c>
      <c r="F53" s="34">
        <f t="shared" si="24"/>
        <v>4</v>
      </c>
      <c r="G53" s="35"/>
      <c r="H53" s="36"/>
      <c r="I53" s="36"/>
      <c r="J53" s="36"/>
      <c r="K53" s="37"/>
      <c r="L53" s="35"/>
      <c r="M53" s="36"/>
      <c r="N53" s="36"/>
      <c r="O53" s="36"/>
      <c r="P53" s="37"/>
      <c r="Q53" s="35"/>
      <c r="R53" s="36"/>
      <c r="S53" s="36"/>
      <c r="T53" s="36"/>
      <c r="U53" s="37"/>
      <c r="V53" s="35"/>
      <c r="W53" s="36"/>
      <c r="X53" s="36"/>
      <c r="Y53" s="36"/>
      <c r="Z53" s="37"/>
      <c r="AA53" s="35">
        <v>0.5</v>
      </c>
      <c r="AB53" s="36">
        <v>0</v>
      </c>
      <c r="AC53" s="36">
        <v>1</v>
      </c>
      <c r="AD53" s="36" t="s">
        <v>27</v>
      </c>
      <c r="AE53" s="37">
        <v>4</v>
      </c>
      <c r="AF53" s="35"/>
      <c r="AG53" s="36"/>
      <c r="AH53" s="36"/>
      <c r="AI53" s="36"/>
      <c r="AJ53" s="37"/>
      <c r="AK53" s="35"/>
      <c r="AL53" s="36"/>
      <c r="AM53" s="36"/>
      <c r="AN53" s="36"/>
      <c r="AO53" s="37"/>
      <c r="AP53" s="32"/>
    </row>
    <row r="54" spans="1:78" ht="15" customHeight="1" x14ac:dyDescent="0.2">
      <c r="A54" s="27">
        <v>42</v>
      </c>
      <c r="B54" s="33" t="s">
        <v>156</v>
      </c>
      <c r="C54" s="2" t="s">
        <v>81</v>
      </c>
      <c r="D54" s="2"/>
      <c r="E54" s="78">
        <f>G54+H54+I54+L54+M54+N54+Q54+R54+S54+V54+W54+X54+AA54+AB54+AC54+AF54+AG54+AH54+AK54+AL54+AM54</f>
        <v>1.5</v>
      </c>
      <c r="F54" s="34">
        <f>K54+P54+U54+Z54+AE54+AJ54+AO54</f>
        <v>4</v>
      </c>
      <c r="G54" s="30"/>
      <c r="H54" s="24"/>
      <c r="I54" s="24"/>
      <c r="J54" s="24"/>
      <c r="K54" s="31"/>
      <c r="L54" s="30"/>
      <c r="M54" s="24"/>
      <c r="N54" s="24"/>
      <c r="O54" s="24"/>
      <c r="P54" s="31"/>
      <c r="Q54" s="30"/>
      <c r="R54" s="24"/>
      <c r="S54" s="24"/>
      <c r="T54" s="24"/>
      <c r="U54" s="31"/>
      <c r="V54" s="30"/>
      <c r="W54" s="24"/>
      <c r="X54" s="24"/>
      <c r="Y54" s="24"/>
      <c r="Z54" s="31"/>
      <c r="AA54" s="30">
        <v>0.5</v>
      </c>
      <c r="AB54" s="24">
        <v>1</v>
      </c>
      <c r="AC54" s="24">
        <v>0</v>
      </c>
      <c r="AD54" s="24" t="s">
        <v>27</v>
      </c>
      <c r="AE54" s="31">
        <v>4</v>
      </c>
      <c r="AF54" s="30"/>
      <c r="AG54" s="24"/>
      <c r="AH54" s="24"/>
      <c r="AI54" s="24"/>
      <c r="AJ54" s="31"/>
      <c r="AK54" s="30"/>
      <c r="AL54" s="24"/>
      <c r="AM54" s="40"/>
      <c r="AN54" s="24"/>
      <c r="AO54" s="31"/>
      <c r="AP54" s="32"/>
    </row>
    <row r="55" spans="1:78" ht="15" customHeight="1" x14ac:dyDescent="0.2">
      <c r="A55" s="27">
        <v>43</v>
      </c>
      <c r="B55" s="33" t="s">
        <v>157</v>
      </c>
      <c r="C55" s="2" t="s">
        <v>82</v>
      </c>
      <c r="D55" s="2"/>
      <c r="E55" s="78">
        <f>G55+H55+I55+L55+M55+N55+Q55+R55+S55+V55+W55+X55+AA55+AB55+AC55+AF55+AG55+AH55+AK55+AL55+AM55</f>
        <v>1.5</v>
      </c>
      <c r="F55" s="34">
        <f>K55+P55+U55+Z55+AE55+AJ55+AO55</f>
        <v>4</v>
      </c>
      <c r="G55" s="35"/>
      <c r="H55" s="36"/>
      <c r="I55" s="36"/>
      <c r="J55" s="36"/>
      <c r="K55" s="37"/>
      <c r="L55" s="35"/>
      <c r="M55" s="36"/>
      <c r="N55" s="36"/>
      <c r="O55" s="36"/>
      <c r="P55" s="37"/>
      <c r="Q55" s="38"/>
      <c r="R55" s="4"/>
      <c r="S55" s="4"/>
      <c r="T55" s="4"/>
      <c r="U55" s="39"/>
      <c r="V55" s="35"/>
      <c r="W55" s="36"/>
      <c r="X55" s="36"/>
      <c r="Y55" s="36"/>
      <c r="Z55" s="37"/>
      <c r="AA55" s="35"/>
      <c r="AB55" s="36"/>
      <c r="AC55" s="36"/>
      <c r="AD55" s="36"/>
      <c r="AE55" s="37"/>
      <c r="AF55" s="35">
        <v>0.5</v>
      </c>
      <c r="AG55" s="36">
        <v>0</v>
      </c>
      <c r="AH55" s="36">
        <v>1</v>
      </c>
      <c r="AI55" s="36" t="s">
        <v>27</v>
      </c>
      <c r="AJ55" s="37">
        <v>4</v>
      </c>
      <c r="AK55" s="35"/>
      <c r="AL55" s="36"/>
      <c r="AM55" s="36"/>
      <c r="AN55" s="36"/>
      <c r="AO55" s="37"/>
      <c r="AP55" s="32"/>
    </row>
    <row r="56" spans="1:78" ht="15" customHeight="1" x14ac:dyDescent="0.2">
      <c r="A56" s="27">
        <v>44</v>
      </c>
      <c r="B56" s="33" t="s">
        <v>158</v>
      </c>
      <c r="C56" s="2" t="s">
        <v>83</v>
      </c>
      <c r="D56" s="64" t="s">
        <v>43</v>
      </c>
      <c r="E56" s="78">
        <f>G56+H56+I56+L56+M56+N56+Q56+R56+S56+V56+W56+X56+AA56+AB56+AC56+AF56+AG56+AH56+AK56+AL56+AM56</f>
        <v>1.5</v>
      </c>
      <c r="F56" s="34">
        <f>K56+P56+U56+Z56+AE56+AJ56+AO56</f>
        <v>4</v>
      </c>
      <c r="G56" s="30"/>
      <c r="H56" s="24"/>
      <c r="I56" s="24"/>
      <c r="J56" s="24"/>
      <c r="K56" s="31"/>
      <c r="L56" s="30"/>
      <c r="M56" s="24"/>
      <c r="N56" s="24"/>
      <c r="O56" s="24"/>
      <c r="P56" s="31"/>
      <c r="Q56" s="30"/>
      <c r="R56" s="24"/>
      <c r="S56" s="24"/>
      <c r="T56" s="24"/>
      <c r="U56" s="31"/>
      <c r="V56" s="30"/>
      <c r="W56" s="24"/>
      <c r="X56" s="24"/>
      <c r="Y56" s="24"/>
      <c r="Z56" s="31"/>
      <c r="AA56" s="30"/>
      <c r="AB56" s="24"/>
      <c r="AC56" s="24"/>
      <c r="AD56" s="24"/>
      <c r="AE56" s="31"/>
      <c r="AF56" s="30">
        <v>0.5</v>
      </c>
      <c r="AG56" s="24">
        <v>0</v>
      </c>
      <c r="AH56" s="24">
        <v>1</v>
      </c>
      <c r="AI56" s="24" t="s">
        <v>27</v>
      </c>
      <c r="AJ56" s="31">
        <v>4</v>
      </c>
      <c r="AK56" s="30"/>
      <c r="AL56" s="24"/>
      <c r="AM56" s="40"/>
      <c r="AN56" s="24"/>
      <c r="AO56" s="31"/>
      <c r="AP56" s="32"/>
    </row>
    <row r="57" spans="1:78" ht="15" customHeight="1" x14ac:dyDescent="0.2">
      <c r="A57" s="27">
        <v>45</v>
      </c>
      <c r="B57" s="33" t="s">
        <v>159</v>
      </c>
      <c r="C57" s="41" t="s">
        <v>84</v>
      </c>
      <c r="D57" s="2"/>
      <c r="E57" s="34">
        <f>G57+H57+I57+L57+M57+N57+Q57+R57+S57+V57+W57+X57+AA57+AB57+AC57+AF57+AG57+AH57+AK57+AL57+AM57</f>
        <v>2</v>
      </c>
      <c r="F57" s="34">
        <f>K57+P57+U57+Z57+AE57+AJ57+AO57</f>
        <v>4</v>
      </c>
      <c r="G57" s="35"/>
      <c r="H57" s="36"/>
      <c r="I57" s="36"/>
      <c r="J57" s="36"/>
      <c r="K57" s="37"/>
      <c r="L57" s="35"/>
      <c r="M57" s="36"/>
      <c r="N57" s="36"/>
      <c r="O57" s="36"/>
      <c r="P57" s="37"/>
      <c r="Q57" s="35"/>
      <c r="R57" s="36"/>
      <c r="S57" s="36"/>
      <c r="T57" s="36"/>
      <c r="U57" s="37"/>
      <c r="V57" s="35"/>
      <c r="W57" s="36"/>
      <c r="X57" s="36"/>
      <c r="Y57" s="36"/>
      <c r="Z57" s="37"/>
      <c r="AA57" s="35">
        <v>1</v>
      </c>
      <c r="AB57" s="36">
        <v>0</v>
      </c>
      <c r="AC57" s="36">
        <v>1</v>
      </c>
      <c r="AD57" s="36" t="s">
        <v>29</v>
      </c>
      <c r="AE57" s="37">
        <v>4</v>
      </c>
      <c r="AF57" s="35"/>
      <c r="AG57" s="36"/>
      <c r="AH57" s="36"/>
      <c r="AI57" s="36"/>
      <c r="AJ57" s="37"/>
      <c r="AK57" s="35"/>
      <c r="AL57" s="36"/>
      <c r="AM57" s="36"/>
      <c r="AN57" s="36"/>
      <c r="AO57" s="37"/>
      <c r="AP57" s="32"/>
    </row>
    <row r="58" spans="1:78" ht="15" customHeight="1" x14ac:dyDescent="0.2">
      <c r="A58" s="27">
        <v>46</v>
      </c>
      <c r="B58" s="33" t="s">
        <v>152</v>
      </c>
      <c r="C58" s="2" t="s">
        <v>76</v>
      </c>
      <c r="D58" s="2"/>
      <c r="E58" s="34">
        <f t="shared" si="23"/>
        <v>1</v>
      </c>
      <c r="F58" s="34">
        <f t="shared" si="24"/>
        <v>4</v>
      </c>
      <c r="G58" s="30"/>
      <c r="H58" s="24"/>
      <c r="I58" s="24"/>
      <c r="J58" s="24"/>
      <c r="K58" s="31"/>
      <c r="L58" s="30"/>
      <c r="M58" s="24"/>
      <c r="N58" s="24"/>
      <c r="O58" s="24"/>
      <c r="P58" s="31"/>
      <c r="Q58" s="30"/>
      <c r="R58" s="24"/>
      <c r="S58" s="24"/>
      <c r="T58" s="24"/>
      <c r="U58" s="31"/>
      <c r="V58" s="30"/>
      <c r="W58" s="24"/>
      <c r="X58" s="24"/>
      <c r="Y58" s="24"/>
      <c r="Z58" s="31"/>
      <c r="AA58" s="30"/>
      <c r="AB58" s="24"/>
      <c r="AC58" s="24"/>
      <c r="AD58" s="24"/>
      <c r="AE58" s="31"/>
      <c r="AF58" s="30">
        <v>0</v>
      </c>
      <c r="AG58" s="24">
        <v>0</v>
      </c>
      <c r="AH58" s="24">
        <v>1</v>
      </c>
      <c r="AI58" s="24" t="s">
        <v>27</v>
      </c>
      <c r="AJ58" s="31">
        <v>4</v>
      </c>
      <c r="AK58" s="30"/>
      <c r="AL58" s="24"/>
      <c r="AM58" s="40"/>
      <c r="AN58" s="24"/>
      <c r="AO58" s="31"/>
      <c r="AP58" s="32"/>
    </row>
    <row r="59" spans="1:78" ht="15" customHeight="1" x14ac:dyDescent="0.2">
      <c r="A59" s="27">
        <v>47</v>
      </c>
      <c r="B59" s="33" t="s">
        <v>153</v>
      </c>
      <c r="C59" s="2" t="s">
        <v>77</v>
      </c>
      <c r="D59" s="2"/>
      <c r="E59" s="34">
        <v>0</v>
      </c>
      <c r="F59" s="34">
        <v>15</v>
      </c>
      <c r="G59" s="35"/>
      <c r="H59" s="36"/>
      <c r="I59" s="36"/>
      <c r="J59" s="36"/>
      <c r="K59" s="37"/>
      <c r="L59" s="35"/>
      <c r="M59" s="36"/>
      <c r="N59" s="36"/>
      <c r="O59" s="36"/>
      <c r="P59" s="37"/>
      <c r="Q59" s="38"/>
      <c r="R59" s="4"/>
      <c r="S59" s="4"/>
      <c r="T59" s="4"/>
      <c r="U59" s="39"/>
      <c r="V59" s="35"/>
      <c r="W59" s="36"/>
      <c r="X59" s="36"/>
      <c r="Y59" s="36"/>
      <c r="Z59" s="37"/>
      <c r="AA59" s="35"/>
      <c r="AB59" s="36"/>
      <c r="AC59" s="36"/>
      <c r="AD59" s="36"/>
      <c r="AE59" s="37"/>
      <c r="AF59" s="35"/>
      <c r="AG59" s="36"/>
      <c r="AH59" s="36"/>
      <c r="AI59" s="36"/>
      <c r="AJ59" s="37"/>
      <c r="AK59" s="35">
        <v>0</v>
      </c>
      <c r="AL59" s="36">
        <v>0</v>
      </c>
      <c r="AM59" s="36">
        <v>0</v>
      </c>
      <c r="AN59" s="36" t="s">
        <v>27</v>
      </c>
      <c r="AO59" s="37">
        <v>15</v>
      </c>
      <c r="AP59" s="32"/>
    </row>
    <row r="60" spans="1:78" ht="15" customHeight="1" x14ac:dyDescent="0.2">
      <c r="A60" s="47" t="s">
        <v>85</v>
      </c>
      <c r="B60" s="90" t="s">
        <v>86</v>
      </c>
      <c r="C60" s="91"/>
      <c r="D60" s="48"/>
      <c r="E60" s="49">
        <f t="shared" ref="E60:AO60" si="25">SUM(E61:E63)</f>
        <v>3</v>
      </c>
      <c r="F60" s="49">
        <f t="shared" si="25"/>
        <v>12</v>
      </c>
      <c r="G60" s="30">
        <f t="shared" si="25"/>
        <v>0</v>
      </c>
      <c r="H60" s="24">
        <f t="shared" si="25"/>
        <v>0</v>
      </c>
      <c r="I60" s="24">
        <f t="shared" si="25"/>
        <v>0</v>
      </c>
      <c r="J60" s="24">
        <f t="shared" si="25"/>
        <v>0</v>
      </c>
      <c r="K60" s="31">
        <f t="shared" si="25"/>
        <v>0</v>
      </c>
      <c r="L60" s="30">
        <f t="shared" si="25"/>
        <v>0</v>
      </c>
      <c r="M60" s="24">
        <f t="shared" si="25"/>
        <v>0</v>
      </c>
      <c r="N60" s="24">
        <f t="shared" si="25"/>
        <v>0</v>
      </c>
      <c r="O60" s="24">
        <f t="shared" si="25"/>
        <v>0</v>
      </c>
      <c r="P60" s="31">
        <f t="shared" si="25"/>
        <v>0</v>
      </c>
      <c r="Q60" s="30">
        <f t="shared" si="25"/>
        <v>0</v>
      </c>
      <c r="R60" s="24">
        <f t="shared" si="25"/>
        <v>0</v>
      </c>
      <c r="S60" s="24">
        <f t="shared" si="25"/>
        <v>0</v>
      </c>
      <c r="T60" s="24">
        <f t="shared" si="25"/>
        <v>0</v>
      </c>
      <c r="U60" s="31">
        <f t="shared" si="25"/>
        <v>0</v>
      </c>
      <c r="V60" s="30">
        <f t="shared" si="25"/>
        <v>0</v>
      </c>
      <c r="W60" s="24">
        <f t="shared" si="25"/>
        <v>0</v>
      </c>
      <c r="X60" s="24">
        <f t="shared" si="25"/>
        <v>0</v>
      </c>
      <c r="Y60" s="24">
        <f t="shared" si="25"/>
        <v>0</v>
      </c>
      <c r="Z60" s="31">
        <f t="shared" si="25"/>
        <v>0</v>
      </c>
      <c r="AA60" s="30">
        <f t="shared" si="25"/>
        <v>0</v>
      </c>
      <c r="AB60" s="24">
        <v>1</v>
      </c>
      <c r="AC60" s="24">
        <f t="shared" si="25"/>
        <v>0</v>
      </c>
      <c r="AD60" s="24">
        <f t="shared" si="25"/>
        <v>0</v>
      </c>
      <c r="AE60" s="31">
        <f t="shared" si="25"/>
        <v>4</v>
      </c>
      <c r="AF60" s="30">
        <f t="shared" si="25"/>
        <v>0</v>
      </c>
      <c r="AG60" s="24">
        <v>2</v>
      </c>
      <c r="AH60" s="24">
        <f t="shared" si="25"/>
        <v>0</v>
      </c>
      <c r="AI60" s="24">
        <f t="shared" si="25"/>
        <v>0</v>
      </c>
      <c r="AJ60" s="31">
        <f t="shared" si="25"/>
        <v>8</v>
      </c>
      <c r="AK60" s="30">
        <f t="shared" si="25"/>
        <v>0</v>
      </c>
      <c r="AL60" s="24">
        <f t="shared" si="25"/>
        <v>0</v>
      </c>
      <c r="AM60" s="24">
        <f t="shared" si="25"/>
        <v>0</v>
      </c>
      <c r="AN60" s="24">
        <f t="shared" si="25"/>
        <v>0</v>
      </c>
      <c r="AO60" s="31">
        <f t="shared" si="25"/>
        <v>0</v>
      </c>
      <c r="AP60" s="44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78" ht="15" customHeight="1" x14ac:dyDescent="0.2">
      <c r="A61" s="47">
        <v>48</v>
      </c>
      <c r="B61" s="33" t="s">
        <v>160</v>
      </c>
      <c r="C61" s="2" t="s">
        <v>87</v>
      </c>
      <c r="D61" s="2"/>
      <c r="E61" s="34">
        <f>G61+H61+I61+L61+M61+N61+Q61+R61+S61+V61+W61+X61+AA61+AB61+AC61+AF61+AG61+AH61+AK61+AL61+AM61</f>
        <v>1</v>
      </c>
      <c r="F61" s="34">
        <f>K61+P61+U61+Z61+AE61+AJ61+AO61</f>
        <v>4</v>
      </c>
      <c r="G61" s="35"/>
      <c r="H61" s="36"/>
      <c r="I61" s="36"/>
      <c r="J61" s="36"/>
      <c r="K61" s="37"/>
      <c r="L61" s="35"/>
      <c r="M61" s="36"/>
      <c r="N61" s="36"/>
      <c r="O61" s="36"/>
      <c r="P61" s="37"/>
      <c r="Q61" s="38"/>
      <c r="R61" s="4"/>
      <c r="S61" s="4"/>
      <c r="T61" s="4"/>
      <c r="U61" s="39"/>
      <c r="V61" s="35"/>
      <c r="W61" s="36"/>
      <c r="X61" s="36"/>
      <c r="Y61" s="36"/>
      <c r="Z61" s="37"/>
      <c r="AA61" s="35">
        <v>0</v>
      </c>
      <c r="AB61" s="36">
        <v>1</v>
      </c>
      <c r="AC61" s="36">
        <v>0</v>
      </c>
      <c r="AD61" s="36" t="s">
        <v>29</v>
      </c>
      <c r="AE61" s="37">
        <v>4</v>
      </c>
      <c r="AF61" s="35"/>
      <c r="AG61" s="36"/>
      <c r="AH61" s="36"/>
      <c r="AI61" s="36"/>
      <c r="AJ61" s="37"/>
      <c r="AK61" s="35"/>
      <c r="AL61" s="36"/>
      <c r="AM61" s="36"/>
      <c r="AN61" s="36"/>
      <c r="AO61" s="37"/>
      <c r="AP61" s="44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78" ht="15" customHeight="1" x14ac:dyDescent="0.2">
      <c r="A62" s="47">
        <v>49</v>
      </c>
      <c r="B62" s="33" t="s">
        <v>161</v>
      </c>
      <c r="C62" s="2" t="s">
        <v>88</v>
      </c>
      <c r="D62" s="2"/>
      <c r="E62" s="34">
        <f t="shared" si="23"/>
        <v>1</v>
      </c>
      <c r="F62" s="34">
        <f>K62+P62+U62+Z62+AE62+AJ62+AO62</f>
        <v>4</v>
      </c>
      <c r="G62" s="30"/>
      <c r="H62" s="24"/>
      <c r="I62" s="24"/>
      <c r="J62" s="24"/>
      <c r="K62" s="31"/>
      <c r="L62" s="30"/>
      <c r="M62" s="24"/>
      <c r="N62" s="24"/>
      <c r="O62" s="24"/>
      <c r="P62" s="31"/>
      <c r="Q62" s="38"/>
      <c r="R62" s="4"/>
      <c r="S62" s="4"/>
      <c r="T62" s="4"/>
      <c r="U62" s="39"/>
      <c r="V62" s="30"/>
      <c r="W62" s="24"/>
      <c r="X62" s="24"/>
      <c r="Y62" s="24"/>
      <c r="Z62" s="31"/>
      <c r="AA62" s="30"/>
      <c r="AB62" s="24"/>
      <c r="AC62" s="24"/>
      <c r="AD62" s="24"/>
      <c r="AE62" s="31"/>
      <c r="AF62" s="30">
        <v>0</v>
      </c>
      <c r="AG62" s="24">
        <v>1</v>
      </c>
      <c r="AH62" s="24">
        <v>0</v>
      </c>
      <c r="AI62" s="24" t="s">
        <v>27</v>
      </c>
      <c r="AJ62" s="31">
        <v>4</v>
      </c>
      <c r="AK62" s="30"/>
      <c r="AL62" s="24"/>
      <c r="AM62" s="24"/>
      <c r="AN62" s="24"/>
      <c r="AO62" s="31"/>
      <c r="AP62" s="32"/>
    </row>
    <row r="63" spans="1:78" ht="15" customHeight="1" x14ac:dyDescent="0.2">
      <c r="A63" s="47">
        <v>50</v>
      </c>
      <c r="B63" s="33" t="s">
        <v>161</v>
      </c>
      <c r="C63" s="2" t="s">
        <v>89</v>
      </c>
      <c r="D63" s="2"/>
      <c r="E63" s="34">
        <f t="shared" si="23"/>
        <v>1</v>
      </c>
      <c r="F63" s="34">
        <f>K63+P63+U63+Z63+AE63+AJ63+AO63</f>
        <v>4</v>
      </c>
      <c r="G63" s="30"/>
      <c r="H63" s="24"/>
      <c r="I63" s="24"/>
      <c r="J63" s="24"/>
      <c r="K63" s="31"/>
      <c r="L63" s="30"/>
      <c r="M63" s="24"/>
      <c r="N63" s="24"/>
      <c r="O63" s="24"/>
      <c r="P63" s="31"/>
      <c r="Q63" s="30"/>
      <c r="R63" s="24"/>
      <c r="S63" s="24"/>
      <c r="T63" s="24"/>
      <c r="U63" s="31"/>
      <c r="V63" s="30"/>
      <c r="W63" s="24"/>
      <c r="X63" s="24"/>
      <c r="Y63" s="24"/>
      <c r="Z63" s="31"/>
      <c r="AA63" s="30"/>
      <c r="AB63" s="24"/>
      <c r="AC63" s="24"/>
      <c r="AD63" s="24"/>
      <c r="AE63" s="31"/>
      <c r="AF63" s="30">
        <v>0</v>
      </c>
      <c r="AG63" s="24">
        <v>1</v>
      </c>
      <c r="AH63" s="24">
        <v>0</v>
      </c>
      <c r="AI63" s="24" t="s">
        <v>27</v>
      </c>
      <c r="AJ63" s="31">
        <v>4</v>
      </c>
      <c r="AK63" s="30"/>
      <c r="AL63" s="24"/>
      <c r="AM63" s="40"/>
      <c r="AN63" s="24"/>
      <c r="AO63" s="31"/>
      <c r="AP63" s="32"/>
    </row>
    <row r="64" spans="1:78" ht="15" customHeight="1" x14ac:dyDescent="0.2">
      <c r="A64" s="27" t="s">
        <v>90</v>
      </c>
      <c r="B64" s="88" t="s">
        <v>91</v>
      </c>
      <c r="C64" s="89"/>
      <c r="D64" s="28"/>
      <c r="E64" s="80">
        <f>SUM(E65:E69)</f>
        <v>2.5</v>
      </c>
      <c r="F64" s="50">
        <f t="shared" ref="F64:AO64" si="26">SUM(F65:F70)</f>
        <v>19</v>
      </c>
      <c r="G64" s="30">
        <f t="shared" si="26"/>
        <v>0</v>
      </c>
      <c r="H64" s="24">
        <v>1</v>
      </c>
      <c r="I64" s="24">
        <f t="shared" si="26"/>
        <v>0</v>
      </c>
      <c r="J64" s="24">
        <f t="shared" si="26"/>
        <v>0</v>
      </c>
      <c r="K64" s="31">
        <f t="shared" si="26"/>
        <v>1</v>
      </c>
      <c r="L64" s="30">
        <f t="shared" si="26"/>
        <v>0</v>
      </c>
      <c r="M64" s="24">
        <f t="shared" si="26"/>
        <v>0.5</v>
      </c>
      <c r="N64" s="24">
        <f t="shared" si="26"/>
        <v>0</v>
      </c>
      <c r="O64" s="24">
        <f t="shared" si="26"/>
        <v>0</v>
      </c>
      <c r="P64" s="31">
        <f t="shared" si="26"/>
        <v>1</v>
      </c>
      <c r="Q64" s="30">
        <f t="shared" si="26"/>
        <v>0</v>
      </c>
      <c r="R64" s="24">
        <f t="shared" si="26"/>
        <v>0.5</v>
      </c>
      <c r="S64" s="24">
        <f t="shared" si="26"/>
        <v>0</v>
      </c>
      <c r="T64" s="24">
        <f t="shared" si="26"/>
        <v>0</v>
      </c>
      <c r="U64" s="31">
        <f t="shared" si="26"/>
        <v>1</v>
      </c>
      <c r="V64" s="30">
        <f t="shared" si="26"/>
        <v>0</v>
      </c>
      <c r="W64" s="24">
        <f t="shared" si="26"/>
        <v>0.5</v>
      </c>
      <c r="X64" s="24">
        <f t="shared" si="26"/>
        <v>0</v>
      </c>
      <c r="Y64" s="24">
        <f t="shared" si="26"/>
        <v>0</v>
      </c>
      <c r="Z64" s="31">
        <f t="shared" si="26"/>
        <v>1</v>
      </c>
      <c r="AA64" s="30">
        <f t="shared" si="26"/>
        <v>0</v>
      </c>
      <c r="AB64" s="24">
        <f t="shared" si="26"/>
        <v>0</v>
      </c>
      <c r="AC64" s="24">
        <f t="shared" si="26"/>
        <v>0</v>
      </c>
      <c r="AD64" s="24">
        <f t="shared" si="26"/>
        <v>0</v>
      </c>
      <c r="AE64" s="31">
        <f t="shared" si="26"/>
        <v>0</v>
      </c>
      <c r="AF64" s="30">
        <f t="shared" si="26"/>
        <v>0</v>
      </c>
      <c r="AG64" s="24">
        <f t="shared" si="26"/>
        <v>0</v>
      </c>
      <c r="AH64" s="24">
        <f t="shared" si="26"/>
        <v>0</v>
      </c>
      <c r="AI64" s="24">
        <f t="shared" si="26"/>
        <v>0</v>
      </c>
      <c r="AJ64" s="31">
        <f t="shared" si="26"/>
        <v>0</v>
      </c>
      <c r="AK64" s="30">
        <f t="shared" si="26"/>
        <v>0</v>
      </c>
      <c r="AL64" s="24">
        <f t="shared" si="26"/>
        <v>0</v>
      </c>
      <c r="AM64" s="24">
        <f t="shared" si="26"/>
        <v>0</v>
      </c>
      <c r="AN64" s="24">
        <f t="shared" si="26"/>
        <v>0</v>
      </c>
      <c r="AO64" s="31">
        <f t="shared" si="26"/>
        <v>15</v>
      </c>
      <c r="AP64" s="32"/>
    </row>
    <row r="65" spans="1:42" ht="15" customHeight="1" x14ac:dyDescent="0.2">
      <c r="A65" s="27">
        <v>51</v>
      </c>
      <c r="B65" s="33" t="s">
        <v>162</v>
      </c>
      <c r="C65" s="2" t="s">
        <v>92</v>
      </c>
      <c r="D65" s="2"/>
      <c r="E65" s="78">
        <f t="shared" ref="E65:E69" si="27">G65+H65+I65+L65+M65+N65+Q65+R65+S65+V65+W65+X65+AA65+AB65+AC65+AF65+AG65+AH65+AK65+AL65+AM65</f>
        <v>0.5</v>
      </c>
      <c r="F65" s="34">
        <f t="shared" ref="F65:F69" si="28">K65+P65+U65+Z65+AE65+AJ65+AO65</f>
        <v>1</v>
      </c>
      <c r="G65" s="35">
        <v>0</v>
      </c>
      <c r="H65" s="36">
        <v>0.5</v>
      </c>
      <c r="I65" s="36">
        <v>0</v>
      </c>
      <c r="J65" s="36" t="s">
        <v>93</v>
      </c>
      <c r="K65" s="37">
        <v>1</v>
      </c>
      <c r="L65" s="35"/>
      <c r="M65" s="36"/>
      <c r="N65" s="36"/>
      <c r="O65" s="36"/>
      <c r="P65" s="37"/>
      <c r="Q65" s="38"/>
      <c r="R65" s="4"/>
      <c r="S65" s="4"/>
      <c r="T65" s="4"/>
      <c r="U65" s="39"/>
      <c r="V65" s="35"/>
      <c r="W65" s="36"/>
      <c r="X65" s="36"/>
      <c r="Y65" s="36"/>
      <c r="Z65" s="37"/>
      <c r="AA65" s="35"/>
      <c r="AB65" s="36"/>
      <c r="AC65" s="36"/>
      <c r="AD65" s="36"/>
      <c r="AE65" s="37"/>
      <c r="AF65" s="35"/>
      <c r="AG65" s="36"/>
      <c r="AH65" s="36"/>
      <c r="AI65" s="36"/>
      <c r="AJ65" s="37"/>
      <c r="AK65" s="35"/>
      <c r="AL65" s="36"/>
      <c r="AM65" s="36"/>
      <c r="AN65" s="36"/>
      <c r="AO65" s="37"/>
      <c r="AP65" s="32"/>
    </row>
    <row r="66" spans="1:42" ht="15" customHeight="1" x14ac:dyDescent="0.2">
      <c r="A66" s="27">
        <v>52</v>
      </c>
      <c r="B66" s="33" t="s">
        <v>163</v>
      </c>
      <c r="C66" s="41" t="s">
        <v>94</v>
      </c>
      <c r="D66" s="2"/>
      <c r="E66" s="78">
        <f t="shared" si="27"/>
        <v>0.5</v>
      </c>
      <c r="F66" s="34">
        <f t="shared" si="28"/>
        <v>1</v>
      </c>
      <c r="G66" s="35"/>
      <c r="H66" s="36"/>
      <c r="I66" s="36"/>
      <c r="J66" s="36"/>
      <c r="K66" s="37"/>
      <c r="L66" s="35">
        <v>0</v>
      </c>
      <c r="M66" s="36">
        <v>0.5</v>
      </c>
      <c r="N66" s="36">
        <v>0</v>
      </c>
      <c r="O66" s="36" t="s">
        <v>93</v>
      </c>
      <c r="P66" s="37">
        <v>1</v>
      </c>
      <c r="Q66" s="35"/>
      <c r="R66" s="36"/>
      <c r="S66" s="36"/>
      <c r="T66" s="36"/>
      <c r="U66" s="37"/>
      <c r="V66" s="35"/>
      <c r="W66" s="36"/>
      <c r="X66" s="36"/>
      <c r="Y66" s="36"/>
      <c r="Z66" s="37"/>
      <c r="AA66" s="35"/>
      <c r="AB66" s="36"/>
      <c r="AC66" s="36"/>
      <c r="AD66" s="36"/>
      <c r="AE66" s="37"/>
      <c r="AF66" s="35"/>
      <c r="AG66" s="36"/>
      <c r="AH66" s="36"/>
      <c r="AI66" s="36"/>
      <c r="AJ66" s="37"/>
      <c r="AK66" s="35"/>
      <c r="AL66" s="36"/>
      <c r="AM66" s="36"/>
      <c r="AN66" s="36"/>
      <c r="AO66" s="37"/>
      <c r="AP66" s="32" t="s">
        <v>92</v>
      </c>
    </row>
    <row r="67" spans="1:42" ht="15" customHeight="1" x14ac:dyDescent="0.2">
      <c r="A67" s="27">
        <v>53</v>
      </c>
      <c r="B67" s="33" t="s">
        <v>164</v>
      </c>
      <c r="C67" s="2" t="s">
        <v>95</v>
      </c>
      <c r="D67" s="2"/>
      <c r="E67" s="78">
        <f t="shared" si="27"/>
        <v>0.5</v>
      </c>
      <c r="F67" s="34">
        <v>1</v>
      </c>
      <c r="G67" s="30"/>
      <c r="H67" s="24"/>
      <c r="I67" s="24"/>
      <c r="J67" s="24"/>
      <c r="K67" s="31"/>
      <c r="L67" s="30"/>
      <c r="M67" s="24"/>
      <c r="N67" s="24"/>
      <c r="O67" s="24"/>
      <c r="P67" s="31"/>
      <c r="Q67" s="35">
        <v>0</v>
      </c>
      <c r="R67" s="36">
        <v>0.5</v>
      </c>
      <c r="S67" s="36">
        <v>0</v>
      </c>
      <c r="T67" s="36" t="s">
        <v>93</v>
      </c>
      <c r="U67" s="37">
        <v>1</v>
      </c>
      <c r="V67" s="35"/>
      <c r="W67" s="36"/>
      <c r="X67" s="36"/>
      <c r="Y67" s="36"/>
      <c r="Z67" s="37"/>
      <c r="AA67" s="30"/>
      <c r="AB67" s="24"/>
      <c r="AC67" s="24"/>
      <c r="AD67" s="24"/>
      <c r="AE67" s="31"/>
      <c r="AF67" s="30"/>
      <c r="AG67" s="24"/>
      <c r="AH67" s="24"/>
      <c r="AI67" s="24"/>
      <c r="AJ67" s="31"/>
      <c r="AK67" s="30"/>
      <c r="AL67" s="24"/>
      <c r="AM67" s="24"/>
      <c r="AN67" s="24"/>
      <c r="AO67" s="31"/>
      <c r="AP67" s="32" t="s">
        <v>94</v>
      </c>
    </row>
    <row r="68" spans="1:42" ht="15" customHeight="1" x14ac:dyDescent="0.2">
      <c r="A68" s="27">
        <v>54</v>
      </c>
      <c r="B68" s="33" t="s">
        <v>165</v>
      </c>
      <c r="C68" s="2" t="s">
        <v>96</v>
      </c>
      <c r="D68" s="2"/>
      <c r="E68" s="78">
        <f t="shared" si="27"/>
        <v>0.5</v>
      </c>
      <c r="F68" s="34">
        <v>1</v>
      </c>
      <c r="G68" s="30"/>
      <c r="H68" s="24"/>
      <c r="I68" s="24"/>
      <c r="J68" s="24"/>
      <c r="K68" s="31"/>
      <c r="L68" s="30"/>
      <c r="M68" s="24"/>
      <c r="N68" s="24"/>
      <c r="O68" s="24"/>
      <c r="P68" s="31"/>
      <c r="Q68" s="30"/>
      <c r="R68" s="24"/>
      <c r="S68" s="24"/>
      <c r="T68" s="24"/>
      <c r="U68" s="31"/>
      <c r="V68" s="30">
        <v>0</v>
      </c>
      <c r="W68" s="24">
        <v>0.5</v>
      </c>
      <c r="X68" s="24">
        <v>0</v>
      </c>
      <c r="Y68" s="24" t="s">
        <v>93</v>
      </c>
      <c r="Z68" s="31">
        <v>1</v>
      </c>
      <c r="AA68" s="30"/>
      <c r="AB68" s="24"/>
      <c r="AC68" s="24"/>
      <c r="AD68" s="24"/>
      <c r="AE68" s="31"/>
      <c r="AF68" s="30"/>
      <c r="AG68" s="24"/>
      <c r="AH68" s="24"/>
      <c r="AI68" s="24"/>
      <c r="AJ68" s="31"/>
      <c r="AK68" s="30"/>
      <c r="AL68" s="24"/>
      <c r="AM68" s="40"/>
      <c r="AN68" s="24"/>
      <c r="AO68" s="31"/>
      <c r="AP68" s="32" t="s">
        <v>95</v>
      </c>
    </row>
    <row r="69" spans="1:42" ht="15" customHeight="1" x14ac:dyDescent="0.2">
      <c r="A69" s="27">
        <v>55</v>
      </c>
      <c r="B69" s="33" t="s">
        <v>97</v>
      </c>
      <c r="C69" s="2" t="s">
        <v>98</v>
      </c>
      <c r="D69" s="2"/>
      <c r="E69" s="78">
        <f t="shared" si="27"/>
        <v>0.5</v>
      </c>
      <c r="F69" s="34">
        <f t="shared" si="28"/>
        <v>0</v>
      </c>
      <c r="G69" s="35">
        <v>0</v>
      </c>
      <c r="H69" s="36">
        <v>0.5</v>
      </c>
      <c r="I69" s="36">
        <v>0</v>
      </c>
      <c r="J69" s="36" t="s">
        <v>99</v>
      </c>
      <c r="K69" s="37">
        <v>0</v>
      </c>
      <c r="L69" s="35"/>
      <c r="M69" s="36"/>
      <c r="N69" s="36"/>
      <c r="O69" s="36"/>
      <c r="P69" s="37"/>
      <c r="Q69" s="38"/>
      <c r="R69" s="4"/>
      <c r="S69" s="4"/>
      <c r="T69" s="4"/>
      <c r="U69" s="39"/>
      <c r="V69" s="35"/>
      <c r="W69" s="36"/>
      <c r="X69" s="36"/>
      <c r="Y69" s="36"/>
      <c r="Z69" s="37"/>
      <c r="AA69" s="35"/>
      <c r="AB69" s="36"/>
      <c r="AC69" s="36"/>
      <c r="AD69" s="36"/>
      <c r="AE69" s="37"/>
      <c r="AF69" s="35"/>
      <c r="AG69" s="36"/>
      <c r="AH69" s="36"/>
      <c r="AI69" s="36"/>
      <c r="AJ69" s="37"/>
      <c r="AK69" s="35"/>
      <c r="AL69" s="36"/>
      <c r="AM69" s="36"/>
      <c r="AN69" s="36"/>
      <c r="AO69" s="37"/>
      <c r="AP69" s="32"/>
    </row>
    <row r="70" spans="1:42" ht="15" customHeight="1" x14ac:dyDescent="0.2">
      <c r="A70" s="27">
        <v>56</v>
      </c>
      <c r="B70" s="33" t="s">
        <v>166</v>
      </c>
      <c r="C70" s="41" t="s">
        <v>100</v>
      </c>
      <c r="D70" s="2"/>
      <c r="E70" s="78"/>
      <c r="F70" s="34">
        <v>15</v>
      </c>
      <c r="G70" s="35"/>
      <c r="H70" s="36"/>
      <c r="I70" s="36"/>
      <c r="J70" s="36"/>
      <c r="K70" s="37"/>
      <c r="L70" s="35"/>
      <c r="M70" s="36"/>
      <c r="N70" s="36"/>
      <c r="O70" s="36"/>
      <c r="P70" s="37"/>
      <c r="Q70" s="35"/>
      <c r="R70" s="36"/>
      <c r="S70" s="36"/>
      <c r="T70" s="36"/>
      <c r="U70" s="37"/>
      <c r="V70" s="35"/>
      <c r="W70" s="36"/>
      <c r="X70" s="36"/>
      <c r="Y70" s="36"/>
      <c r="Z70" s="37"/>
      <c r="AA70" s="35"/>
      <c r="AB70" s="36"/>
      <c r="AC70" s="36"/>
      <c r="AD70" s="36"/>
      <c r="AE70" s="37"/>
      <c r="AF70" s="35"/>
      <c r="AG70" s="36"/>
      <c r="AH70" s="36"/>
      <c r="AI70" s="36"/>
      <c r="AJ70" s="37"/>
      <c r="AK70" s="35">
        <v>0</v>
      </c>
      <c r="AL70" s="36">
        <v>0</v>
      </c>
      <c r="AM70" s="36">
        <v>0</v>
      </c>
      <c r="AN70" s="36" t="s">
        <v>99</v>
      </c>
      <c r="AO70" s="37">
        <v>15</v>
      </c>
      <c r="AP70" s="32"/>
    </row>
    <row r="71" spans="1:42" ht="15" customHeight="1" x14ac:dyDescent="0.2">
      <c r="A71" s="51"/>
      <c r="B71" s="52"/>
      <c r="C71" s="21" t="s">
        <v>101</v>
      </c>
      <c r="D71" s="21"/>
      <c r="E71" s="84">
        <f>E8+E17+E27+E51+E60+E64</f>
        <v>73</v>
      </c>
      <c r="F71" s="53">
        <f>F8+F17+F27+F51+F60+F64</f>
        <v>210</v>
      </c>
      <c r="G71" s="30">
        <f t="shared" ref="G71:AO71" si="29">G64+G60+G42+G27+G17+G8</f>
        <v>3.5</v>
      </c>
      <c r="H71" s="24">
        <f t="shared" si="29"/>
        <v>4.5</v>
      </c>
      <c r="I71" s="24">
        <f t="shared" si="29"/>
        <v>4</v>
      </c>
      <c r="J71" s="24">
        <f t="shared" si="29"/>
        <v>0</v>
      </c>
      <c r="K71" s="31">
        <f t="shared" si="29"/>
        <v>30</v>
      </c>
      <c r="L71" s="30">
        <f t="shared" si="29"/>
        <v>5.5</v>
      </c>
      <c r="M71" s="24">
        <f t="shared" si="29"/>
        <v>4</v>
      </c>
      <c r="N71" s="24">
        <f t="shared" si="29"/>
        <v>4.5</v>
      </c>
      <c r="O71" s="24">
        <f t="shared" si="29"/>
        <v>0</v>
      </c>
      <c r="P71" s="31">
        <f t="shared" si="29"/>
        <v>30</v>
      </c>
      <c r="Q71" s="30">
        <f t="shared" si="29"/>
        <v>5.5</v>
      </c>
      <c r="R71" s="24">
        <f t="shared" si="29"/>
        <v>5.5</v>
      </c>
      <c r="S71" s="24">
        <f t="shared" si="29"/>
        <v>2.5</v>
      </c>
      <c r="T71" s="24">
        <f t="shared" si="29"/>
        <v>0</v>
      </c>
      <c r="U71" s="31">
        <f t="shared" si="29"/>
        <v>30</v>
      </c>
      <c r="V71" s="30">
        <f t="shared" si="29"/>
        <v>5.5</v>
      </c>
      <c r="W71" s="24">
        <f t="shared" si="29"/>
        <v>1.5</v>
      </c>
      <c r="X71" s="24">
        <f t="shared" si="29"/>
        <v>5</v>
      </c>
      <c r="Y71" s="24">
        <f t="shared" si="29"/>
        <v>0</v>
      </c>
      <c r="Z71" s="31">
        <f t="shared" si="29"/>
        <v>30</v>
      </c>
      <c r="AA71" s="30">
        <f t="shared" si="29"/>
        <v>6</v>
      </c>
      <c r="AB71" s="24">
        <f t="shared" si="29"/>
        <v>5.5</v>
      </c>
      <c r="AC71" s="24">
        <f t="shared" si="29"/>
        <v>2</v>
      </c>
      <c r="AD71" s="24">
        <f t="shared" si="29"/>
        <v>0</v>
      </c>
      <c r="AE71" s="31">
        <f t="shared" si="29"/>
        <v>32</v>
      </c>
      <c r="AF71" s="30">
        <f t="shared" si="29"/>
        <v>3</v>
      </c>
      <c r="AG71" s="24">
        <f t="shared" si="29"/>
        <v>2</v>
      </c>
      <c r="AH71" s="24">
        <f t="shared" si="29"/>
        <v>3</v>
      </c>
      <c r="AI71" s="24">
        <f t="shared" si="29"/>
        <v>0</v>
      </c>
      <c r="AJ71" s="31">
        <f t="shared" si="29"/>
        <v>28</v>
      </c>
      <c r="AK71" s="30">
        <f t="shared" si="29"/>
        <v>0</v>
      </c>
      <c r="AL71" s="24">
        <f t="shared" si="29"/>
        <v>0</v>
      </c>
      <c r="AM71" s="24">
        <f t="shared" si="29"/>
        <v>0</v>
      </c>
      <c r="AN71" s="24">
        <f t="shared" si="29"/>
        <v>0</v>
      </c>
      <c r="AO71" s="31">
        <f t="shared" si="29"/>
        <v>30</v>
      </c>
      <c r="AP71" s="54"/>
    </row>
    <row r="72" spans="1:42" ht="15" customHeight="1" x14ac:dyDescent="0.2">
      <c r="A72" s="51"/>
      <c r="B72" s="52"/>
      <c r="C72" s="21" t="s">
        <v>102</v>
      </c>
      <c r="D72" s="21"/>
      <c r="E72" s="81"/>
      <c r="F72" s="50">
        <f>J72+O72+T72+Y72+AD72+AI72+AN72</f>
        <v>37</v>
      </c>
      <c r="G72" s="30"/>
      <c r="H72" s="24"/>
      <c r="I72" s="24"/>
      <c r="J72" s="24">
        <f>COUNTIF(J9:J70,"é")</f>
        <v>6</v>
      </c>
      <c r="K72" s="25"/>
      <c r="L72" s="30"/>
      <c r="M72" s="24"/>
      <c r="N72" s="24"/>
      <c r="O72" s="24">
        <f>COUNTIF(O9:O70,"é")</f>
        <v>4</v>
      </c>
      <c r="P72" s="39"/>
      <c r="Q72" s="30"/>
      <c r="R72" s="24"/>
      <c r="S72" s="24"/>
      <c r="T72" s="24">
        <f>COUNTIF(T9:T70,"é")</f>
        <v>4</v>
      </c>
      <c r="U72" s="25"/>
      <c r="V72" s="30"/>
      <c r="W72" s="24"/>
      <c r="X72" s="24"/>
      <c r="Y72" s="24">
        <f>COUNTIF(Y9:Y70,"é")</f>
        <v>6</v>
      </c>
      <c r="Z72" s="25"/>
      <c r="AA72" s="30"/>
      <c r="AB72" s="24"/>
      <c r="AC72" s="24"/>
      <c r="AD72" s="24">
        <f>COUNTIF(AD9:AD70,"é")</f>
        <v>5</v>
      </c>
      <c r="AE72" s="25"/>
      <c r="AF72" s="30"/>
      <c r="AG72" s="24"/>
      <c r="AH72" s="24"/>
      <c r="AI72" s="24">
        <f>COUNTIF(AI9:AI70,"é")</f>
        <v>10</v>
      </c>
      <c r="AJ72" s="25"/>
      <c r="AK72" s="30"/>
      <c r="AL72" s="24"/>
      <c r="AM72" s="24"/>
      <c r="AN72" s="24">
        <v>2</v>
      </c>
      <c r="AO72" s="25"/>
      <c r="AP72" s="54"/>
    </row>
    <row r="73" spans="1:42" ht="15" customHeight="1" x14ac:dyDescent="0.2">
      <c r="A73" s="51"/>
      <c r="B73" s="52"/>
      <c r="C73" s="21" t="s">
        <v>103</v>
      </c>
      <c r="D73" s="21"/>
      <c r="E73" s="81"/>
      <c r="F73" s="50">
        <v>13</v>
      </c>
      <c r="G73" s="30"/>
      <c r="H73" s="24"/>
      <c r="I73" s="24"/>
      <c r="J73" s="24">
        <f>COUNTIF(J9:J70,"v")</f>
        <v>0</v>
      </c>
      <c r="K73" s="25"/>
      <c r="L73" s="30"/>
      <c r="M73" s="24"/>
      <c r="N73" s="24"/>
      <c r="O73" s="24">
        <f>COUNTIF(O9:O70,"v")</f>
        <v>3</v>
      </c>
      <c r="P73" s="39"/>
      <c r="Q73" s="30"/>
      <c r="R73" s="24"/>
      <c r="S73" s="24"/>
      <c r="T73" s="24">
        <f>COUNTIF(T9:T70,"v")</f>
        <v>3</v>
      </c>
      <c r="U73" s="25"/>
      <c r="V73" s="30"/>
      <c r="W73" s="24"/>
      <c r="X73" s="24"/>
      <c r="Y73" s="24">
        <f>COUNTIF(Y9:Y70,"v")</f>
        <v>1</v>
      </c>
      <c r="Z73" s="25"/>
      <c r="AA73" s="30"/>
      <c r="AB73" s="24"/>
      <c r="AC73" s="24"/>
      <c r="AD73" s="24">
        <f>COUNTIF(AD9:AD70,"v")</f>
        <v>6</v>
      </c>
      <c r="AE73" s="25"/>
      <c r="AF73" s="30"/>
      <c r="AG73" s="24"/>
      <c r="AH73" s="24"/>
      <c r="AI73" s="24">
        <f>COUNTIF(AI9:AI70,"v")</f>
        <v>0</v>
      </c>
      <c r="AJ73" s="25"/>
      <c r="AK73" s="30"/>
      <c r="AL73" s="24"/>
      <c r="AM73" s="24"/>
      <c r="AN73" s="24">
        <f>COUNTIF(AN9:AN70,"v")</f>
        <v>0</v>
      </c>
      <c r="AO73" s="25"/>
      <c r="AP73" s="54"/>
    </row>
    <row r="74" spans="1:42" ht="15" customHeight="1" x14ac:dyDescent="0.2">
      <c r="A74" s="51"/>
      <c r="B74" s="52"/>
      <c r="C74" s="21" t="s">
        <v>104</v>
      </c>
      <c r="D74" s="21"/>
      <c r="E74" s="81"/>
      <c r="F74" s="50">
        <v>2</v>
      </c>
      <c r="G74" s="30"/>
      <c r="H74" s="24"/>
      <c r="I74" s="24"/>
      <c r="J74" s="24">
        <f>COUNTIF(J8:J70,"a")</f>
        <v>1</v>
      </c>
      <c r="K74" s="25"/>
      <c r="L74" s="30"/>
      <c r="M74" s="24"/>
      <c r="N74" s="24"/>
      <c r="O74" s="24">
        <f>COUNTIF(O8:O70,"a")</f>
        <v>0</v>
      </c>
      <c r="P74" s="39"/>
      <c r="Q74" s="30"/>
      <c r="R74" s="24"/>
      <c r="S74" s="24"/>
      <c r="T74" s="24">
        <f>COUNTIF(T8:T70,"a")</f>
        <v>0</v>
      </c>
      <c r="U74" s="25"/>
      <c r="V74" s="30"/>
      <c r="W74" s="24"/>
      <c r="X74" s="24"/>
      <c r="Y74" s="24">
        <f>COUNTIF(Y8:Y70,"a")</f>
        <v>0</v>
      </c>
      <c r="Z74" s="25"/>
      <c r="AA74" s="30"/>
      <c r="AB74" s="24"/>
      <c r="AC74" s="24"/>
      <c r="AD74" s="24">
        <f>COUNTIF(AD8:AD70,"a")</f>
        <v>0</v>
      </c>
      <c r="AE74" s="25"/>
      <c r="AF74" s="30"/>
      <c r="AG74" s="24"/>
      <c r="AH74" s="24"/>
      <c r="AI74" s="24">
        <f>COUNTIF(AI8:AI70,"a")</f>
        <v>0</v>
      </c>
      <c r="AJ74" s="25"/>
      <c r="AK74" s="30"/>
      <c r="AL74" s="24"/>
      <c r="AM74" s="24"/>
      <c r="AN74" s="24">
        <v>1</v>
      </c>
      <c r="AO74" s="25"/>
      <c r="AP74" s="54"/>
    </row>
    <row r="75" spans="1:42" ht="15" customHeight="1" x14ac:dyDescent="0.2">
      <c r="A75" s="68"/>
      <c r="B75" s="69"/>
      <c r="C75" s="70" t="s">
        <v>105</v>
      </c>
      <c r="D75" s="70"/>
      <c r="E75" s="82"/>
      <c r="F75" s="50">
        <v>4</v>
      </c>
      <c r="G75" s="71"/>
      <c r="H75" s="72"/>
      <c r="I75" s="72"/>
      <c r="J75" s="72">
        <v>1</v>
      </c>
      <c r="K75" s="73"/>
      <c r="L75" s="71"/>
      <c r="M75" s="72"/>
      <c r="N75" s="72"/>
      <c r="O75" s="72">
        <v>1</v>
      </c>
      <c r="P75" s="74"/>
      <c r="Q75" s="71"/>
      <c r="R75" s="72"/>
      <c r="S75" s="72"/>
      <c r="T75" s="72">
        <v>1</v>
      </c>
      <c r="U75" s="73"/>
      <c r="V75" s="71"/>
      <c r="W75" s="72"/>
      <c r="X75" s="72"/>
      <c r="Y75" s="72">
        <v>1</v>
      </c>
      <c r="Z75" s="73"/>
      <c r="AA75" s="71"/>
      <c r="AB75" s="72"/>
      <c r="AC75" s="72"/>
      <c r="AD75" s="72">
        <v>0</v>
      </c>
      <c r="AE75" s="73"/>
      <c r="AF75" s="71"/>
      <c r="AG75" s="72"/>
      <c r="AH75" s="72"/>
      <c r="AI75" s="72">
        <v>0</v>
      </c>
      <c r="AJ75" s="73"/>
      <c r="AK75" s="71"/>
      <c r="AL75" s="72"/>
      <c r="AM75" s="72"/>
      <c r="AN75" s="72">
        <v>0</v>
      </c>
      <c r="AO75" s="73"/>
      <c r="AP75" s="75"/>
    </row>
    <row r="76" spans="1:42" ht="15" customHeight="1" thickBot="1" x14ac:dyDescent="0.25">
      <c r="A76" s="55"/>
      <c r="B76" s="56"/>
      <c r="C76" s="56" t="s">
        <v>106</v>
      </c>
      <c r="D76" s="56"/>
      <c r="E76" s="83"/>
      <c r="F76" s="57">
        <v>210</v>
      </c>
      <c r="G76" s="58"/>
      <c r="H76" s="59"/>
      <c r="I76" s="59">
        <f>G71+H71+I71</f>
        <v>12</v>
      </c>
      <c r="J76" s="59">
        <f>SUM(J72:J75)</f>
        <v>8</v>
      </c>
      <c r="K76" s="60"/>
      <c r="L76" s="58"/>
      <c r="M76" s="59"/>
      <c r="N76" s="59">
        <f>L71+M71+N71</f>
        <v>14</v>
      </c>
      <c r="O76" s="59">
        <f>SUM(O72:O75)</f>
        <v>8</v>
      </c>
      <c r="P76" s="60"/>
      <c r="Q76" s="58"/>
      <c r="R76" s="59"/>
      <c r="S76" s="59">
        <f>Q71+R71+S71</f>
        <v>13.5</v>
      </c>
      <c r="T76" s="59">
        <f>SUM(T72:T75)</f>
        <v>8</v>
      </c>
      <c r="U76" s="60"/>
      <c r="V76" s="58"/>
      <c r="W76" s="59"/>
      <c r="X76" s="59">
        <f>V71+W71+X71</f>
        <v>12</v>
      </c>
      <c r="Y76" s="59">
        <f>SUM(Y72:Y75)</f>
        <v>8</v>
      </c>
      <c r="Z76" s="60"/>
      <c r="AA76" s="58"/>
      <c r="AB76" s="59"/>
      <c r="AC76" s="59">
        <f>AA71+AB71+AC71</f>
        <v>13.5</v>
      </c>
      <c r="AD76" s="59">
        <f>SUM(AD72:AD74)</f>
        <v>11</v>
      </c>
      <c r="AE76" s="60"/>
      <c r="AF76" s="58"/>
      <c r="AG76" s="59"/>
      <c r="AH76" s="59">
        <f>AF71+AG71+AH71</f>
        <v>8</v>
      </c>
      <c r="AI76" s="59">
        <f>SUM(AI72:AI74)</f>
        <v>10</v>
      </c>
      <c r="AJ76" s="60"/>
      <c r="AK76" s="58"/>
      <c r="AL76" s="59"/>
      <c r="AM76" s="59">
        <f>AK71+AL71+AM71</f>
        <v>0</v>
      </c>
      <c r="AN76" s="59">
        <f>SUM(AN72:AN74)</f>
        <v>3</v>
      </c>
      <c r="AO76" s="60"/>
      <c r="AP76" s="61"/>
    </row>
    <row r="77" spans="1:42" x14ac:dyDescent="0.2">
      <c r="C77" s="1"/>
      <c r="D77" s="1"/>
      <c r="E77" s="62"/>
      <c r="F77" s="7"/>
    </row>
    <row r="78" spans="1:42" x14ac:dyDescent="0.2">
      <c r="C78" s="9"/>
      <c r="D78" s="9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3"/>
      <c r="Z78" s="62"/>
    </row>
    <row r="79" spans="1:42" x14ac:dyDescent="0.2">
      <c r="C79" s="9"/>
      <c r="D79" s="9"/>
      <c r="J79" s="1"/>
      <c r="K79" s="1"/>
    </row>
    <row r="80" spans="1:42" ht="15" x14ac:dyDescent="0.25">
      <c r="C80" s="10" t="s">
        <v>107</v>
      </c>
      <c r="D80" s="10"/>
      <c r="E80" s="11" t="s">
        <v>108</v>
      </c>
      <c r="F80" s="12" t="s">
        <v>109</v>
      </c>
      <c r="G80" s="12" t="s">
        <v>110</v>
      </c>
      <c r="H80" s="12" t="s">
        <v>19</v>
      </c>
      <c r="I80" s="12" t="s">
        <v>20</v>
      </c>
      <c r="J80" s="1"/>
      <c r="N80" s="13"/>
      <c r="O80" s="1"/>
      <c r="AP80" s="1"/>
    </row>
    <row r="81" spans="2:42" x14ac:dyDescent="0.2">
      <c r="C81" s="65" t="s">
        <v>111</v>
      </c>
      <c r="D81" s="17"/>
      <c r="E81" s="11">
        <f>SUM(E82:E84)</f>
        <v>16</v>
      </c>
      <c r="F81" s="4"/>
      <c r="G81" s="4"/>
      <c r="H81" s="4"/>
      <c r="I81" s="5"/>
      <c r="J81" s="1"/>
      <c r="O81" s="1"/>
      <c r="T81" s="1"/>
      <c r="AP81" s="1"/>
    </row>
    <row r="82" spans="2:42" x14ac:dyDescent="0.2">
      <c r="B82" s="33" t="s">
        <v>140</v>
      </c>
      <c r="C82" s="2" t="s">
        <v>59</v>
      </c>
      <c r="D82" s="2"/>
      <c r="E82" s="64">
        <v>6</v>
      </c>
      <c r="F82" s="64">
        <v>1</v>
      </c>
      <c r="G82" s="64">
        <v>0</v>
      </c>
      <c r="H82" s="64">
        <v>1.5</v>
      </c>
      <c r="I82" s="64" t="s">
        <v>27</v>
      </c>
      <c r="J82" s="15"/>
      <c r="AP82" s="1"/>
    </row>
    <row r="83" spans="2:42" x14ac:dyDescent="0.2">
      <c r="B83" s="33" t="s">
        <v>143</v>
      </c>
      <c r="C83" s="2" t="s">
        <v>62</v>
      </c>
      <c r="D83" s="2"/>
      <c r="E83" s="64">
        <v>4</v>
      </c>
      <c r="F83" s="64">
        <v>1</v>
      </c>
      <c r="G83" s="64">
        <v>0</v>
      </c>
      <c r="H83" s="64">
        <v>0</v>
      </c>
      <c r="I83" s="64" t="s">
        <v>27</v>
      </c>
      <c r="J83" s="15"/>
      <c r="AP83" s="1"/>
    </row>
    <row r="84" spans="2:42" x14ac:dyDescent="0.2">
      <c r="B84" s="33" t="s">
        <v>138</v>
      </c>
      <c r="C84" s="2" t="s">
        <v>57</v>
      </c>
      <c r="D84" s="2"/>
      <c r="E84" s="64">
        <v>6</v>
      </c>
      <c r="F84" s="64">
        <v>1</v>
      </c>
      <c r="G84" s="64">
        <v>1.5</v>
      </c>
      <c r="H84" s="64">
        <v>0</v>
      </c>
      <c r="I84" s="64" t="s">
        <v>27</v>
      </c>
      <c r="J84" s="15"/>
      <c r="AK84" s="8"/>
      <c r="AL84" s="8"/>
      <c r="AM84" s="8"/>
      <c r="AN84" s="8"/>
      <c r="AO84" s="8"/>
      <c r="AP84" s="1"/>
    </row>
    <row r="85" spans="2:42" x14ac:dyDescent="0.2">
      <c r="C85" s="16" t="s">
        <v>112</v>
      </c>
      <c r="D85" s="17"/>
      <c r="E85" s="11">
        <f>SUM(E86:E89)</f>
        <v>16</v>
      </c>
      <c r="F85" s="4"/>
      <c r="G85" s="4"/>
      <c r="H85" s="4"/>
      <c r="I85" s="64" t="s">
        <v>113</v>
      </c>
      <c r="J85" s="18"/>
      <c r="K85" s="18"/>
      <c r="L85" s="18"/>
      <c r="AO85" s="8"/>
      <c r="AP85" s="1"/>
    </row>
    <row r="86" spans="2:42" x14ac:dyDescent="0.2">
      <c r="B86" s="33" t="s">
        <v>154</v>
      </c>
      <c r="C86" s="5" t="s">
        <v>79</v>
      </c>
      <c r="D86" s="2"/>
      <c r="E86" s="64">
        <v>4</v>
      </c>
      <c r="F86" s="64">
        <v>0.5</v>
      </c>
      <c r="G86" s="64">
        <v>0</v>
      </c>
      <c r="H86" s="64">
        <v>1</v>
      </c>
      <c r="I86" s="64" t="s">
        <v>27</v>
      </c>
      <c r="J86" s="18"/>
      <c r="K86" s="18"/>
      <c r="L86" s="18"/>
      <c r="AO86" s="8"/>
      <c r="AP86" s="1"/>
    </row>
    <row r="87" spans="2:42" x14ac:dyDescent="0.2">
      <c r="B87" s="33" t="s">
        <v>149</v>
      </c>
      <c r="C87" s="2" t="s">
        <v>72</v>
      </c>
      <c r="D87" s="2"/>
      <c r="E87" s="64">
        <v>4</v>
      </c>
      <c r="F87" s="64">
        <v>0.5</v>
      </c>
      <c r="G87" s="64">
        <v>1</v>
      </c>
      <c r="H87" s="64">
        <v>0</v>
      </c>
      <c r="I87" s="64" t="s">
        <v>27</v>
      </c>
      <c r="J87" s="18"/>
      <c r="K87" s="18"/>
      <c r="L87" s="18"/>
      <c r="AO87" s="8"/>
      <c r="AP87" s="1"/>
    </row>
    <row r="88" spans="2:42" x14ac:dyDescent="0.2">
      <c r="B88" s="33" t="s">
        <v>146</v>
      </c>
      <c r="C88" s="2" t="s">
        <v>66</v>
      </c>
      <c r="D88" s="2"/>
      <c r="E88" s="64">
        <v>4</v>
      </c>
      <c r="F88" s="64">
        <v>1</v>
      </c>
      <c r="G88" s="64">
        <v>1</v>
      </c>
      <c r="H88" s="64">
        <v>0</v>
      </c>
      <c r="I88" s="64" t="s">
        <v>29</v>
      </c>
      <c r="J88" s="18"/>
      <c r="K88" s="18"/>
      <c r="L88" s="18"/>
      <c r="AO88" s="8"/>
      <c r="AP88" s="1"/>
    </row>
    <row r="89" spans="2:42" x14ac:dyDescent="0.2">
      <c r="B89" s="33" t="s">
        <v>158</v>
      </c>
      <c r="C89" s="2" t="s">
        <v>83</v>
      </c>
      <c r="D89" s="2"/>
      <c r="E89" s="64">
        <v>4</v>
      </c>
      <c r="F89" s="64">
        <v>0.5</v>
      </c>
      <c r="G89" s="64">
        <v>0</v>
      </c>
      <c r="H89" s="64">
        <v>1</v>
      </c>
      <c r="I89" s="64" t="s">
        <v>27</v>
      </c>
      <c r="J89" s="15"/>
      <c r="K89" s="15"/>
      <c r="L89" s="15"/>
      <c r="M89" s="19"/>
      <c r="N89" s="19"/>
      <c r="O89" s="19"/>
      <c r="P89" s="19"/>
      <c r="Q89" s="19"/>
      <c r="R89" s="19"/>
      <c r="AN89" s="8"/>
      <c r="AO89" s="1"/>
      <c r="AP89" s="1"/>
    </row>
    <row r="90" spans="2:42" x14ac:dyDescent="0.2">
      <c r="C90" s="16" t="s">
        <v>114</v>
      </c>
      <c r="D90" s="17"/>
      <c r="E90" s="11">
        <f>SUM(E91:E94)</f>
        <v>16</v>
      </c>
      <c r="F90" s="4"/>
      <c r="G90" s="4"/>
      <c r="H90" s="4"/>
      <c r="I90" s="64" t="s">
        <v>113</v>
      </c>
      <c r="J90" s="15"/>
      <c r="K90" s="15"/>
      <c r="L90" s="15"/>
      <c r="M90" s="19"/>
      <c r="N90" s="19"/>
      <c r="O90" s="19"/>
      <c r="P90" s="19"/>
      <c r="Q90" s="19"/>
      <c r="R90" s="19"/>
      <c r="AN90" s="8"/>
      <c r="AO90" s="1"/>
      <c r="AP90" s="1"/>
    </row>
    <row r="91" spans="2:42" x14ac:dyDescent="0.2">
      <c r="B91" s="33" t="s">
        <v>147</v>
      </c>
      <c r="C91" s="2" t="s">
        <v>70</v>
      </c>
      <c r="D91" s="2"/>
      <c r="E91" s="64">
        <v>4</v>
      </c>
      <c r="F91" s="64">
        <v>0.5</v>
      </c>
      <c r="G91" s="64">
        <v>0</v>
      </c>
      <c r="H91" s="64">
        <v>1.5</v>
      </c>
      <c r="I91" s="64" t="s">
        <v>27</v>
      </c>
      <c r="J91" s="15"/>
      <c r="K91" s="15"/>
      <c r="L91" s="15"/>
      <c r="M91" s="19"/>
      <c r="N91" s="19"/>
      <c r="O91" s="19"/>
      <c r="P91" s="19"/>
      <c r="Q91" s="19"/>
      <c r="R91" s="19"/>
      <c r="AN91" s="8"/>
      <c r="AO91" s="1"/>
      <c r="AP91" s="1"/>
    </row>
    <row r="92" spans="2:42" x14ac:dyDescent="0.2">
      <c r="B92" s="33" t="s">
        <v>151</v>
      </c>
      <c r="C92" s="2" t="s">
        <v>74</v>
      </c>
      <c r="D92" s="2"/>
      <c r="E92" s="64">
        <v>4</v>
      </c>
      <c r="F92" s="64">
        <v>0.5</v>
      </c>
      <c r="G92" s="64">
        <v>0</v>
      </c>
      <c r="H92" s="64">
        <v>1</v>
      </c>
      <c r="I92" s="64" t="s">
        <v>27</v>
      </c>
      <c r="J92" s="15"/>
      <c r="K92" s="15"/>
      <c r="L92" s="15"/>
      <c r="M92" s="19"/>
      <c r="N92" s="19"/>
      <c r="O92" s="19"/>
      <c r="P92" s="19"/>
      <c r="Q92" s="19"/>
      <c r="R92" s="19"/>
      <c r="AN92" s="8"/>
      <c r="AO92" s="1"/>
      <c r="AP92" s="1"/>
    </row>
    <row r="93" spans="2:42" x14ac:dyDescent="0.2">
      <c r="B93" s="33" t="s">
        <v>146</v>
      </c>
      <c r="C93" s="2" t="s">
        <v>66</v>
      </c>
      <c r="D93" s="2"/>
      <c r="E93" s="64">
        <v>4</v>
      </c>
      <c r="F93" s="64">
        <v>1</v>
      </c>
      <c r="G93" s="64">
        <v>1</v>
      </c>
      <c r="H93" s="64">
        <v>0</v>
      </c>
      <c r="I93" s="64" t="s">
        <v>29</v>
      </c>
      <c r="J93" s="15"/>
      <c r="K93" s="15"/>
      <c r="L93" s="15"/>
      <c r="M93" s="19"/>
      <c r="N93" s="19"/>
      <c r="O93" s="19"/>
      <c r="P93" s="19"/>
      <c r="Q93" s="19"/>
      <c r="R93" s="19"/>
      <c r="AN93" s="8"/>
      <c r="AO93" s="1"/>
      <c r="AP93" s="1"/>
    </row>
    <row r="94" spans="2:42" ht="15" customHeight="1" x14ac:dyDescent="0.2">
      <c r="B94" s="33" t="s">
        <v>158</v>
      </c>
      <c r="C94" s="2" t="s">
        <v>83</v>
      </c>
      <c r="D94" s="2"/>
      <c r="E94" s="64">
        <v>4</v>
      </c>
      <c r="F94" s="64">
        <v>0.5</v>
      </c>
      <c r="G94" s="64">
        <v>0</v>
      </c>
      <c r="H94" s="64">
        <v>1</v>
      </c>
      <c r="I94" s="64" t="s">
        <v>27</v>
      </c>
      <c r="J94" s="15"/>
      <c r="K94" s="15"/>
      <c r="L94" s="15"/>
      <c r="M94" s="19"/>
      <c r="N94" s="19"/>
      <c r="O94" s="19"/>
      <c r="P94" s="19"/>
      <c r="Q94" s="19"/>
      <c r="R94" s="19"/>
      <c r="AN94" s="8"/>
      <c r="AO94" s="1"/>
      <c r="AP94" s="1"/>
    </row>
    <row r="95" spans="2:42" ht="13.5" thickBot="1" x14ac:dyDescent="0.25"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9"/>
      <c r="N95" s="19"/>
      <c r="O95" s="19"/>
      <c r="P95" s="19"/>
      <c r="Q95" s="19"/>
      <c r="R95" s="19"/>
      <c r="AN95" s="8"/>
      <c r="AO95" s="1"/>
      <c r="AP95" s="1"/>
    </row>
    <row r="96" spans="2:42" ht="76.349999999999994" customHeight="1" thickBot="1" x14ac:dyDescent="0.25">
      <c r="C96" s="76" t="s">
        <v>115</v>
      </c>
    </row>
  </sheetData>
  <mergeCells count="26">
    <mergeCell ref="B42:C42"/>
    <mergeCell ref="B51:C51"/>
    <mergeCell ref="B60:C60"/>
    <mergeCell ref="B64:C64"/>
    <mergeCell ref="AA6:AE6"/>
    <mergeCell ref="B8:C8"/>
    <mergeCell ref="B17:C17"/>
    <mergeCell ref="B27:C27"/>
    <mergeCell ref="E6:E7"/>
    <mergeCell ref="F6:F7"/>
    <mergeCell ref="A1:AP1"/>
    <mergeCell ref="A2:AP2"/>
    <mergeCell ref="A3:AP3"/>
    <mergeCell ref="A4:AP4"/>
    <mergeCell ref="A5:A7"/>
    <mergeCell ref="B5:B7"/>
    <mergeCell ref="C5:C7"/>
    <mergeCell ref="E5:F5"/>
    <mergeCell ref="G5:AO5"/>
    <mergeCell ref="AP5:AP6"/>
    <mergeCell ref="AF6:AJ6"/>
    <mergeCell ref="AK6:AO6"/>
    <mergeCell ref="G6:K6"/>
    <mergeCell ref="L6:P6"/>
    <mergeCell ref="Q6:U6"/>
    <mergeCell ref="V6:Z6"/>
  </mergeCells>
  <pageMargins left="0.31496062992125984" right="0.31496062992125984" top="0.35433070866141736" bottom="0.74803149606299213" header="0.31496062992125984" footer="0.31496062992125984"/>
  <pageSetup paperSize="9" scale="47" orientation="landscape" horizontalDpi="200" verticalDpi="200" r:id="rId1"/>
  <headerFooter>
    <oddHeader>&amp;LÓbudai Egyetem
Keleti Károly Gazdasági Kar&amp;RÉrvényes: 2023/24. félévtől</oddHeader>
    <oddFooter>&amp;LBudapest, &amp;D&amp;CGazdaságinformatikus BSc.
Esti tagozat
&amp;P/&amp;N</oddFooter>
  </headerFooter>
  <rowBreaks count="1" manualBreakCount="1">
    <brk id="59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5EF43F7ADC28B478D33342E4D2E4BB9" ma:contentTypeVersion="13" ma:contentTypeDescription="Új dokumentum létrehozása." ma:contentTypeScope="" ma:versionID="918988e849f383c9a5169de96be99ce2">
  <xsd:schema xmlns:xsd="http://www.w3.org/2001/XMLSchema" xmlns:xs="http://www.w3.org/2001/XMLSchema" xmlns:p="http://schemas.microsoft.com/office/2006/metadata/properties" xmlns:ns3="f6bcd19f-901b-4a95-bb98-b10a8256b43c" xmlns:ns4="b85872d0-595e-4db5-a05d-b175ad75ad61" targetNamespace="http://schemas.microsoft.com/office/2006/metadata/properties" ma:root="true" ma:fieldsID="8ef7c082751b91bb48926db302b02600" ns3:_="" ns4:_="">
    <xsd:import namespace="f6bcd19f-901b-4a95-bb98-b10a8256b43c"/>
    <xsd:import namespace="b85872d0-595e-4db5-a05d-b175ad75ad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d19f-901b-4a95-bb98-b10a8256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72d0-595e-4db5-a05d-b175ad75ad6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bcd19f-901b-4a95-bb98-b10a8256b43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A4251-6B40-4677-905E-291CEFE7C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cd19f-901b-4a95-bb98-b10a8256b43c"/>
    <ds:schemaRef ds:uri="b85872d0-595e-4db5-a05d-b175ad75a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F773C-9736-475A-BFBC-78B7B9336B23}">
  <ds:schemaRefs>
    <ds:schemaRef ds:uri="http://schemas.microsoft.com/office/2006/metadata/properties"/>
    <ds:schemaRef ds:uri="http://schemas.microsoft.com/office/infopath/2007/PartnerControls"/>
    <ds:schemaRef ds:uri="f6bcd19f-901b-4a95-bb98-b10a8256b43c"/>
  </ds:schemaRefs>
</ds:datastoreItem>
</file>

<file path=customXml/itemProps3.xml><?xml version="1.0" encoding="utf-8"?>
<ds:datastoreItem xmlns:ds="http://schemas.openxmlformats.org/officeDocument/2006/customXml" ds:itemID="{FC16E33E-5AC5-4294-A134-21D11FBB06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Esti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2019-06-05T10:28:12Z</dcterms:created>
  <dcterms:modified xsi:type="dcterms:W3CDTF">2025-06-25T08:15:12Z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0x01010015EF43F7ADC28B478D33342E4D2E4BB9</vt:lpwstr>
  </property>
</Properties>
</file>