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67B6AB96-A45C-445D-AC83-9E71D837BD60}" xr6:coauthVersionLast="47" xr6:coauthVersionMax="47" xr10:uidLastSave="{00000000-0000-0000-0000-000000000000}"/>
  <bookViews>
    <workbookView xWindow="3120" yWindow="945" windowWidth="19800" windowHeight="15255" xr2:uid="{00000000-000D-0000-FFFF-FFFF00000000}"/>
  </bookViews>
  <sheets>
    <sheet name="F tanterv" sheetId="1" r:id="rId1"/>
  </sheets>
  <definedNames>
    <definedName name="_xlnm._FilterDatabase" localSheetId="0" hidden="1">'F tanterv'!$C$5:$D$68</definedName>
    <definedName name="_xlnm.Print_Area" localSheetId="0">'F tanterv'!$A$1:$AP$97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6" i="1"/>
  <c r="E26" i="1"/>
  <c r="F14" i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69" i="1"/>
  <c r="E70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52" i="1" l="1"/>
  <c r="E46" i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J74" i="1" s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9" i="1"/>
  <c r="F8" i="1" s="1"/>
  <c r="F61" i="1" l="1"/>
  <c r="AO61" i="1"/>
  <c r="AO74" i="1" s="1"/>
  <c r="AN61" i="1"/>
  <c r="AM61" i="1"/>
  <c r="AM74" i="1" s="1"/>
  <c r="AL61" i="1"/>
  <c r="AL74" i="1" s="1"/>
  <c r="AK61" i="1"/>
  <c r="AK74" i="1" s="1"/>
  <c r="AI61" i="1"/>
  <c r="AI74" i="1" s="1"/>
  <c r="AH61" i="1"/>
  <c r="AH74" i="1" s="1"/>
  <c r="AG74" i="1"/>
  <c r="AF74" i="1"/>
  <c r="AE74" i="1"/>
  <c r="AD61" i="1"/>
  <c r="AD74" i="1" s="1"/>
  <c r="AC61" i="1"/>
  <c r="AC74" i="1" s="1"/>
  <c r="AB74" i="1"/>
  <c r="AA61" i="1"/>
  <c r="AA74" i="1" s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<sst xmlns="http://schemas.openxmlformats.org/spreadsheetml/2006/main" count="377" uniqueCount="218">
  <si>
    <t>MINTATANTERV</t>
  </si>
  <si>
    <t xml:space="preserve">Kereskedelem és marketing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</si>
  <si>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</si>
  <si>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</si>
  <si>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</si>
  <si>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</si>
  <si>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</si>
  <si>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</si>
  <si>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</si>
  <si>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</si>
  <si>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</si>
  <si>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</si>
  <si>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</si>
  <si>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</si>
  <si>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</si>
  <si>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</si>
  <si>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</si>
  <si>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</si>
  <si>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</si>
  <si>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</si>
  <si>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</si>
  <si>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</si>
  <si>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</si>
  <si>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</si>
  <si>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</si>
  <si>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</si>
  <si>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</t>
  </si>
  <si>
    <t>v</t>
  </si>
  <si>
    <t>GMEST2KBNF</t>
  </si>
  <si>
    <t>Statisztika I.</t>
  </si>
  <si>
    <t>blended</t>
  </si>
  <si>
    <t>é</t>
  </si>
  <si>
    <t>GMEST1KBNF</t>
  </si>
  <si>
    <t>Statisztika II.</t>
  </si>
  <si>
    <t xml:space="preserve">Statisztika I. </t>
  </si>
  <si>
    <t>GIXIA1KBNF</t>
  </si>
  <si>
    <t>Informatika alapjai és programozási alapismeretek</t>
  </si>
  <si>
    <t>GKXKG2KBNF</t>
  </si>
  <si>
    <t>Közgazdaságtan I.</t>
  </si>
  <si>
    <t>GKXKG1KBNF</t>
  </si>
  <si>
    <t>Közgzadaságtan II.</t>
  </si>
  <si>
    <t>GUEPK2KBNF</t>
  </si>
  <si>
    <t xml:space="preserve">Piackutatás és adatelemzés </t>
  </si>
  <si>
    <t xml:space="preserve"> blended </t>
  </si>
  <si>
    <t>8.</t>
  </si>
  <si>
    <t>GIEVG2KBNF</t>
  </si>
  <si>
    <t>Vállalkozásgazdaságtan</t>
  </si>
  <si>
    <t>9.</t>
  </si>
  <si>
    <t>GKEPU1KBNF</t>
  </si>
  <si>
    <t>Pénzügyek alapjai</t>
  </si>
  <si>
    <t>10.</t>
  </si>
  <si>
    <t>GKEVP2KBNF</t>
  </si>
  <si>
    <t>Vállalkozások pénzügyei</t>
  </si>
  <si>
    <t>11.</t>
  </si>
  <si>
    <t>GUEMA1KBNF</t>
  </si>
  <si>
    <t>Marketing alapjai</t>
  </si>
  <si>
    <t>12.</t>
  </si>
  <si>
    <t>GMESA1KBNF</t>
  </si>
  <si>
    <t>Számvitel alapjai</t>
  </si>
  <si>
    <t>13.</t>
  </si>
  <si>
    <t>GUXUK2KBNF</t>
  </si>
  <si>
    <t xml:space="preserve">Üzleti kommunikációs tréning  </t>
  </si>
  <si>
    <t>14.</t>
  </si>
  <si>
    <t>GUXTM1KBNF</t>
  </si>
  <si>
    <t>Tanulásmódszertani és kreatív megoldások tréning</t>
  </si>
  <si>
    <t>15.</t>
  </si>
  <si>
    <t>GUXTR2KBNF</t>
  </si>
  <si>
    <t>Tutori rendszer kiépítése és korszerű tanulástechnikai alapkompetenciák</t>
  </si>
  <si>
    <t>16.</t>
  </si>
  <si>
    <t>GUEHT1KBNF</t>
  </si>
  <si>
    <t>Hallgatói tutorálás</t>
  </si>
  <si>
    <t>elearning</t>
  </si>
  <si>
    <t>17.</t>
  </si>
  <si>
    <t>GMXMD1KBNF</t>
  </si>
  <si>
    <t>Menedzsment alapjai</t>
  </si>
  <si>
    <t>18.</t>
  </si>
  <si>
    <t>GKEPM1KBNF</t>
  </si>
  <si>
    <t>Projektmenedzsment</t>
  </si>
  <si>
    <t>19.</t>
  </si>
  <si>
    <t>GMXHR1KBNF</t>
  </si>
  <si>
    <t xml:space="preserve">HR menedzsment és vezetési technikák </t>
  </si>
  <si>
    <t>20.</t>
  </si>
  <si>
    <t>GUENK2KBNF</t>
  </si>
  <si>
    <t xml:space="preserve">Nemzetközi kereskedelmi ismeretek </t>
  </si>
  <si>
    <t>B</t>
  </si>
  <si>
    <t>Társadalomtudományi ismeretek</t>
  </si>
  <si>
    <t>21.</t>
  </si>
  <si>
    <t>GKEJO1KBNF</t>
  </si>
  <si>
    <t>Államigazgatási és gazdasági jogi ismeretek</t>
  </si>
  <si>
    <t>22.</t>
  </si>
  <si>
    <t>GUXSZ2KBNF</t>
  </si>
  <si>
    <t>Szociológia</t>
  </si>
  <si>
    <t>23.</t>
  </si>
  <si>
    <t>GUXGT2KBNF</t>
  </si>
  <si>
    <t>Gazdaságtörténet</t>
  </si>
  <si>
    <t>C</t>
  </si>
  <si>
    <t>Kereskedelem és marketing szakmai ismeretek</t>
  </si>
  <si>
    <t>24.</t>
  </si>
  <si>
    <t>GUEPR1KBNF</t>
  </si>
  <si>
    <t>PR és sajtókapcsolatok</t>
  </si>
  <si>
    <t>25.</t>
  </si>
  <si>
    <t>GIEKT1KBNF</t>
  </si>
  <si>
    <t xml:space="preserve">Kereskedelem gazdaságtan  </t>
  </si>
  <si>
    <t>26.</t>
  </si>
  <si>
    <t>GUXIT1KBNF</t>
  </si>
  <si>
    <t xml:space="preserve">Innovációmemendzsment és technológiai transzfer </t>
  </si>
  <si>
    <t>27.</t>
  </si>
  <si>
    <t>GUEIM1KBNF</t>
  </si>
  <si>
    <t>Integrált marketingkommunikáció</t>
  </si>
  <si>
    <t>28.</t>
  </si>
  <si>
    <t>GKESU2KBNF</t>
  </si>
  <si>
    <t>Startup projektek gazdasági támogatása</t>
  </si>
  <si>
    <t xml:space="preserve"> </t>
  </si>
  <si>
    <t>29.</t>
  </si>
  <si>
    <t>GUEMM1KBNF</t>
  </si>
  <si>
    <t xml:space="preserve">Marketingmenedzsment </t>
  </si>
  <si>
    <t>30.</t>
  </si>
  <si>
    <t>GMEEL1KBNF</t>
  </si>
  <si>
    <t xml:space="preserve">Ellátásilánc menedzsment </t>
  </si>
  <si>
    <t>31.</t>
  </si>
  <si>
    <t>GUEFM2KBNF</t>
  </si>
  <si>
    <t xml:space="preserve">Fogyasztói magatartás és szervezeti piacok </t>
  </si>
  <si>
    <t>32.</t>
  </si>
  <si>
    <t>GUEVV2KBNF</t>
  </si>
  <si>
    <t>Válság- és változásmenedzsment</t>
  </si>
  <si>
    <t>33.</t>
  </si>
  <si>
    <t>GKEEK1KBNF</t>
  </si>
  <si>
    <t>E-kereskedelem</t>
  </si>
  <si>
    <t>34.</t>
  </si>
  <si>
    <t xml:space="preserve">Kereskedelmi marketing </t>
  </si>
  <si>
    <t>D/1</t>
  </si>
  <si>
    <t>Digitális menedzser specializáció</t>
  </si>
  <si>
    <t>35.</t>
  </si>
  <si>
    <t>GUEOM2KBNF</t>
  </si>
  <si>
    <t xml:space="preserve">Online marketing és social média menedzsment </t>
  </si>
  <si>
    <t>36.</t>
  </si>
  <si>
    <t>GUEDM2KBNF</t>
  </si>
  <si>
    <t xml:space="preserve">Digitális reklámeszközök és online médiatervezés </t>
  </si>
  <si>
    <t>37.</t>
  </si>
  <si>
    <t>GKEAV2KBNF</t>
  </si>
  <si>
    <t>Agilitás a vezetésben</t>
  </si>
  <si>
    <t>38.</t>
  </si>
  <si>
    <t>GUXSP2KBNF</t>
  </si>
  <si>
    <t xml:space="preserve">SPSS adatelemzési tréning </t>
  </si>
  <si>
    <t>39.</t>
  </si>
  <si>
    <t>GKEDP2KBNF</t>
  </si>
  <si>
    <t>Digitális pénzügyek</t>
  </si>
  <si>
    <t>40.</t>
  </si>
  <si>
    <t>GUEEV2KBNF</t>
  </si>
  <si>
    <t>Értékteremtés a vezetés gyakorlatában</t>
  </si>
  <si>
    <t>41.</t>
  </si>
  <si>
    <t>GKPPM2KBNF</t>
  </si>
  <si>
    <t>Projektmunka</t>
  </si>
  <si>
    <t>D/2</t>
  </si>
  <si>
    <t xml:space="preserve">Projektmenedzsment és B2B marketing specializáció </t>
  </si>
  <si>
    <t>42.</t>
  </si>
  <si>
    <t>GUEBM2KBNF</t>
  </si>
  <si>
    <t>Business marketing, eladásmenedzsment</t>
  </si>
  <si>
    <t>43.</t>
  </si>
  <si>
    <t xml:space="preserve">Digitális pénzügyek </t>
  </si>
  <si>
    <t>44.</t>
  </si>
  <si>
    <t>45.</t>
  </si>
  <si>
    <t>GKEPP2KBNF</t>
  </si>
  <si>
    <t xml:space="preserve">Program és portfólió menedzsment </t>
  </si>
  <si>
    <t>46.</t>
  </si>
  <si>
    <t>GKEUE2KBNF</t>
  </si>
  <si>
    <t xml:space="preserve">Projektek üzleti elemzése </t>
  </si>
  <si>
    <t>47.</t>
  </si>
  <si>
    <t>48.</t>
  </si>
  <si>
    <t>Szabadon választható tárgyak</t>
  </si>
  <si>
    <t>49.</t>
  </si>
  <si>
    <t>G_V__0KBNF</t>
  </si>
  <si>
    <t>Választható tárgy I.</t>
  </si>
  <si>
    <t>50.</t>
  </si>
  <si>
    <t>Választható tárgy II.</t>
  </si>
  <si>
    <t>51.</t>
  </si>
  <si>
    <t>G_K__0KBNF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</si>
  <si>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</si>
  <si>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</si>
  <si>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</si>
  <si>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</si>
  <si>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</si>
  <si>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</si>
  <si>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</si>
  <si>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</si>
  <si>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</si>
  <si>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</si>
  <si>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</si>
  <si>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</si>
  <si>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</si>
  <si>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</si>
  <si>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</si>
  <si>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</si>
  <si>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</si>
  <si>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GKGSG1KBNF</t>
  </si>
  <si>
    <t xml:space="preserve">Szakmai gyakorlat  </t>
  </si>
  <si>
    <t>GKDSD1KBNF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</si>
  <si>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</si>
  <si>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</si>
  <si>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</si>
  <si>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</si>
  <si>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</si>
  <si>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</si>
  <si>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</si>
  <si>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</si>
  <si>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</si>
  <si>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</si>
  <si>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</si>
  <si>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GVEVG2KBNF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</si>
  <si>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</si>
  <si>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</si>
  <si>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</si>
  <si>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GUEKM1KBNF</t>
  </si>
  <si>
    <t>OTTESI1BNF</t>
  </si>
  <si>
    <t>OTTESI2BNF</t>
  </si>
  <si>
    <t>OTTESI3BNF</t>
  </si>
  <si>
    <t>OTTESI4BNF</t>
  </si>
  <si>
    <t>GKXM1KBNF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</si>
</sst>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17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6" fillId="0" borderId="18" xfId="0" applyFont="1" applyBorder="1"/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6" fillId="0" borderId="78" xfId="0" applyFont="1" applyBorder="1" applyAlignment="1">
      <alignment horizontal="left" vertical="center" wrapText="1"/>
    </xf>
    <xf numFmtId="0" fontId="5" fillId="2" borderId="79" xfId="0" applyFont="1" applyFill="1" applyBorder="1"/>
    <xf numFmtId="0" fontId="5" fillId="2" borderId="79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0" xfId="0" applyFont="1" applyBorder="1" applyAlignment="1">
      <alignment horizontal="left" vertical="center" wrapText="1"/>
    </xf>
    <xf numFmtId="0" fontId="5" fillId="0" borderId="79" xfId="0" applyFont="1" applyBorder="1"/>
    <xf numFmtId="0" fontId="5" fillId="0" borderId="81" xfId="0" applyFont="1" applyBorder="1"/>
    <xf numFmtId="0" fontId="6" fillId="0" borderId="71" xfId="0" applyFont="1" applyBorder="1"/>
    <xf numFmtId="0" fontId="6" fillId="0" borderId="71" xfId="0" applyFont="1" applyBorder="1" applyAlignment="1">
      <alignment horizontal="left" vertical="center"/>
    </xf>
    <xf numFmtId="0" fontId="6" fillId="2" borderId="71" xfId="0" applyFont="1" applyFill="1" applyBorder="1" applyAlignment="1">
      <alignment vertical="center"/>
    </xf>
    <xf numFmtId="0" fontId="5" fillId="0" borderId="71" xfId="0" applyFont="1" applyBorder="1" applyAlignment="1">
      <alignment horizontal="left" wrapText="1"/>
    </xf>
    <xf numFmtId="0" fontId="6" fillId="0" borderId="71" xfId="0" applyFont="1" applyBorder="1" applyAlignment="1">
      <alignment vertical="center"/>
    </xf>
    <xf numFmtId="0" fontId="6" fillId="2" borderId="72" xfId="0" applyFont="1" applyFill="1" applyBorder="1" applyAlignment="1">
      <alignment vertical="center"/>
    </xf>
    <xf numFmtId="0" fontId="6" fillId="0" borderId="0" xfId="0" applyFont="1"/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L96"/>
  <sheetViews>
    <sheetView tabSelected="1" view="pageBreakPreview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9" sqref="B9"/>
    </sheetView>
  </sheetViews>
  <sheetFormatPr defaultColWidth="9.140625" defaultRowHeight="12.75" x14ac:dyDescent="0.2"/>
  <cols>
    <col min="1" max="1" width="7.42578125" style="1" customWidth="1"/>
    <col min="2" max="2" width="19.28515625" style="1" customWidth="1"/>
    <col min="3" max="3" width="50.85546875" style="1" customWidth="1"/>
    <col min="4" max="4" width="9.28515625" style="12" customWidth="1"/>
    <col min="5" max="5" width="7.7109375" style="1" customWidth="1"/>
    <col min="6" max="6" width="6.85546875" style="1" customWidth="1"/>
    <col min="7" max="7" width="3.28515625" style="1" customWidth="1"/>
    <col min="8" max="8" width="2.85546875" style="1" customWidth="1"/>
    <col min="9" max="41" width="3.28515625" style="1" customWidth="1"/>
    <col min="42" max="42" width="27.5703125" style="4" customWidth="1"/>
    <col min="43" max="16384" width="9.140625" style="1"/>
  </cols>
  <sheetData>
    <row r="1" spans="1:1182" ht="18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</row>
    <row r="2" spans="1:1182" ht="15" x14ac:dyDescent="0.2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</row>
    <row r="3" spans="1:1182" ht="15" customHeight="1" x14ac:dyDescent="0.2">
      <c r="A3" s="255" t="s">
        <v>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</row>
    <row r="4" spans="1:1182" ht="13.5" thickBot="1" x14ac:dyDescent="0.25">
      <c r="A4" s="256" t="s">
        <v>3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</row>
    <row r="5" spans="1:1182" ht="13.5" thickBot="1" x14ac:dyDescent="0.25">
      <c r="A5" s="257"/>
      <c r="B5" s="257" t="s">
        <v>4</v>
      </c>
      <c r="C5" s="259" t="s">
        <v>5</v>
      </c>
      <c r="D5" s="261" t="s">
        <v>6</v>
      </c>
      <c r="E5" s="264" t="s">
        <v>7</v>
      </c>
      <c r="F5" s="265"/>
      <c r="G5" s="266" t="s">
        <v>8</v>
      </c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8"/>
      <c r="AP5" s="269" t="s">
        <v>9</v>
      </c>
    </row>
    <row r="6" spans="1:1182" ht="13.5" thickBot="1" x14ac:dyDescent="0.25">
      <c r="A6" s="258"/>
      <c r="B6" s="258"/>
      <c r="C6" s="260"/>
      <c r="D6" s="262"/>
      <c r="E6" s="257" t="s">
        <v>10</v>
      </c>
      <c r="F6" s="256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70"/>
    </row>
    <row r="7" spans="1:1182" ht="13.5" thickBot="1" x14ac:dyDescent="0.25">
      <c r="A7" s="258"/>
      <c r="B7" s="258"/>
      <c r="C7" s="260"/>
      <c r="D7" s="263"/>
      <c r="E7" s="272"/>
      <c r="F7" s="256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71"/>
    </row>
    <row r="8" spans="1:1182" ht="15" customHeight="1" thickBot="1" x14ac:dyDescent="0.25">
      <c r="A8" s="57" t="s">
        <v>24</v>
      </c>
      <c r="B8" s="58" t="s">
        <v>25</v>
      </c>
      <c r="C8" s="59"/>
      <c r="D8" s="60"/>
      <c r="E8" s="118">
        <f t="shared" ref="E8:AO8" si="0">SUM(E9:E28)</f>
        <v>71</v>
      </c>
      <c r="F8" s="118">
        <f t="shared" si="0"/>
        <v>81</v>
      </c>
      <c r="G8" s="61">
        <f t="shared" si="0"/>
        <v>6</v>
      </c>
      <c r="H8" s="61">
        <f t="shared" si="0"/>
        <v>6</v>
      </c>
      <c r="I8" s="61">
        <f t="shared" si="0"/>
        <v>3</v>
      </c>
      <c r="J8" s="61">
        <f t="shared" si="0"/>
        <v>0</v>
      </c>
      <c r="K8" s="61">
        <f t="shared" si="0"/>
        <v>18</v>
      </c>
      <c r="L8" s="61">
        <f t="shared" si="0"/>
        <v>7</v>
      </c>
      <c r="M8" s="61">
        <f t="shared" si="0"/>
        <v>9</v>
      </c>
      <c r="N8" s="61">
        <f t="shared" si="0"/>
        <v>2</v>
      </c>
      <c r="O8" s="61">
        <f t="shared" si="0"/>
        <v>0</v>
      </c>
      <c r="P8" s="61">
        <f t="shared" si="0"/>
        <v>20</v>
      </c>
      <c r="Q8" s="61">
        <f t="shared" si="0"/>
        <v>10</v>
      </c>
      <c r="R8" s="61">
        <f t="shared" si="0"/>
        <v>15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4</v>
      </c>
      <c r="W8" s="61">
        <f t="shared" si="0"/>
        <v>6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1</v>
      </c>
      <c r="AB8" s="61">
        <f t="shared" si="0"/>
        <v>2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182" ht="15" customHeight="1" x14ac:dyDescent="0.2">
      <c r="A9" s="63" t="s">
        <v>12</v>
      </c>
      <c r="B9" s="246" t="s">
        <v>217</v>
      </c>
      <c r="C9" s="64" t="s">
        <v>26</v>
      </c>
      <c r="D9" s="65"/>
      <c r="E9" s="66">
        <f>G9+H9+I9+L9+M9+N9+Q9+R9+S9+V9+W9+X9+AA9+AB9+AC9+AF9+AG9+AH9+AK9+AL9+AM9</f>
        <v>4</v>
      </c>
      <c r="F9" s="67">
        <f>K9+P9+U9+Z9+AE9+AJ9+AO9</f>
        <v>6</v>
      </c>
      <c r="G9" s="68">
        <v>2</v>
      </c>
      <c r="H9" s="69">
        <v>2</v>
      </c>
      <c r="I9" s="69">
        <v>0</v>
      </c>
      <c r="J9" s="69" t="s">
        <v>27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182" ht="15" customHeight="1" x14ac:dyDescent="0.2">
      <c r="A10" s="63" t="s">
        <v>13</v>
      </c>
      <c r="B10" s="95" t="s">
        <v>28</v>
      </c>
      <c r="C10" s="64" t="s">
        <v>29</v>
      </c>
      <c r="D10" s="65" t="s">
        <v>30</v>
      </c>
      <c r="E10" s="66">
        <f t="shared" ref="E10:E28" si="1">G10+H10+I10+L10+M10+N10+Q10+R10+S10+V10+W10+X10+AA10+AB10+AC10+AF10+AG10+AH10+AK10+AL10+AM10</f>
        <v>3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1</v>
      </c>
      <c r="M10" s="69">
        <v>2</v>
      </c>
      <c r="N10" s="69">
        <v>0</v>
      </c>
      <c r="O10" s="69" t="s">
        <v>31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9"/>
    </row>
    <row r="11" spans="1:1182" ht="15" customHeight="1" x14ac:dyDescent="0.2">
      <c r="A11" s="63" t="s">
        <v>14</v>
      </c>
      <c r="B11" s="95" t="s">
        <v>32</v>
      </c>
      <c r="C11" s="64" t="s">
        <v>33</v>
      </c>
      <c r="D11" s="65" t="s">
        <v>30</v>
      </c>
      <c r="E11" s="66">
        <f t="shared" si="1"/>
        <v>3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1</v>
      </c>
      <c r="R11" s="69">
        <v>2</v>
      </c>
      <c r="S11" s="69">
        <v>0</v>
      </c>
      <c r="T11" s="69" t="s">
        <v>31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9" t="s">
        <v>34</v>
      </c>
    </row>
    <row r="12" spans="1:1182" ht="15" customHeight="1" x14ac:dyDescent="0.2">
      <c r="A12" s="205" t="s">
        <v>15</v>
      </c>
      <c r="B12" s="78" t="s">
        <v>35</v>
      </c>
      <c r="C12" s="64" t="s">
        <v>36</v>
      </c>
      <c r="D12" s="65"/>
      <c r="E12" s="66">
        <f t="shared" si="1"/>
        <v>4</v>
      </c>
      <c r="F12" s="67">
        <f t="shared" si="2"/>
        <v>5</v>
      </c>
      <c r="G12" s="68">
        <v>1</v>
      </c>
      <c r="H12" s="69">
        <v>0</v>
      </c>
      <c r="I12" s="69">
        <v>3</v>
      </c>
      <c r="J12" s="69" t="s">
        <v>31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9"/>
    </row>
    <row r="13" spans="1:1182" ht="15" customHeight="1" x14ac:dyDescent="0.2">
      <c r="A13" s="63" t="s">
        <v>16</v>
      </c>
      <c r="B13" s="95" t="s">
        <v>37</v>
      </c>
      <c r="C13" s="64" t="s">
        <v>38</v>
      </c>
      <c r="D13" s="65"/>
      <c r="E13" s="66">
        <f t="shared" ref="E13" si="3">G13+H13+I13+L13+M13+N13+Q13+R13+S13+V13+W13+X13+AA13+AB13+AC13+AF13+AG13+AH13+AK13+AL13+AM13</f>
        <v>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2</v>
      </c>
      <c r="M13" s="69">
        <v>3</v>
      </c>
      <c r="N13" s="69">
        <v>0</v>
      </c>
      <c r="O13" s="69" t="s">
        <v>27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9"/>
    </row>
    <row r="14" spans="1:1182" s="13" customFormat="1" ht="15" customHeight="1" x14ac:dyDescent="0.2">
      <c r="A14" s="63" t="s">
        <v>17</v>
      </c>
      <c r="B14" s="95" t="s">
        <v>39</v>
      </c>
      <c r="C14" s="64" t="s">
        <v>40</v>
      </c>
      <c r="D14" s="65"/>
      <c r="E14" s="66">
        <f t="shared" si="1"/>
        <v>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2</v>
      </c>
      <c r="R14" s="69">
        <v>3</v>
      </c>
      <c r="S14" s="69">
        <v>0</v>
      </c>
      <c r="T14" s="69" t="s">
        <v>27</v>
      </c>
      <c r="U14" s="201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9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</row>
    <row r="15" spans="1:1182" s="13" customFormat="1" ht="15" customHeight="1" x14ac:dyDescent="0.2">
      <c r="A15" s="63" t="s">
        <v>18</v>
      </c>
      <c r="B15" s="78" t="s">
        <v>41</v>
      </c>
      <c r="C15" s="64" t="s">
        <v>42</v>
      </c>
      <c r="D15" s="65" t="s">
        <v>43</v>
      </c>
      <c r="E15" s="66">
        <f t="shared" si="1"/>
        <v>4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2</v>
      </c>
      <c r="W15" s="69">
        <v>2</v>
      </c>
      <c r="X15" s="69">
        <v>0</v>
      </c>
      <c r="Y15" s="69" t="s">
        <v>27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9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</row>
    <row r="16" spans="1:1182" s="13" customFormat="1" ht="15" customHeight="1" x14ac:dyDescent="0.2">
      <c r="A16" s="63" t="s">
        <v>44</v>
      </c>
      <c r="B16" s="95" t="s">
        <v>45</v>
      </c>
      <c r="C16" s="64" t="s">
        <v>46</v>
      </c>
      <c r="D16" s="65" t="s">
        <v>30</v>
      </c>
      <c r="E16" s="66">
        <f t="shared" si="1"/>
        <v>4</v>
      </c>
      <c r="F16" s="67">
        <v>4</v>
      </c>
      <c r="G16" s="68"/>
      <c r="H16" s="69"/>
      <c r="I16" s="69"/>
      <c r="J16" s="69"/>
      <c r="K16" s="70"/>
      <c r="L16" s="223">
        <v>2</v>
      </c>
      <c r="M16" s="69">
        <v>0</v>
      </c>
      <c r="N16" s="69">
        <v>2</v>
      </c>
      <c r="O16" s="69" t="s">
        <v>31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9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</row>
    <row r="17" spans="1:1182" s="3" customFormat="1" ht="15" customHeight="1" x14ac:dyDescent="0.2">
      <c r="A17" s="63" t="s">
        <v>47</v>
      </c>
      <c r="B17" s="211" t="s">
        <v>48</v>
      </c>
      <c r="C17" s="64" t="s">
        <v>49</v>
      </c>
      <c r="D17" s="65" t="s">
        <v>30</v>
      </c>
      <c r="E17" s="66">
        <f t="shared" si="1"/>
        <v>3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1</v>
      </c>
      <c r="R17" s="69">
        <v>2</v>
      </c>
      <c r="S17" s="69">
        <v>0</v>
      </c>
      <c r="T17" s="69" t="s">
        <v>31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9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</row>
    <row r="18" spans="1:1182" s="3" customFormat="1" ht="15" customHeight="1" x14ac:dyDescent="0.2">
      <c r="A18" s="63" t="s">
        <v>50</v>
      </c>
      <c r="B18" s="95" t="s">
        <v>51</v>
      </c>
      <c r="C18" s="64" t="s">
        <v>52</v>
      </c>
      <c r="D18" s="81" t="s">
        <v>30</v>
      </c>
      <c r="E18" s="66">
        <f t="shared" si="1"/>
        <v>4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2</v>
      </c>
      <c r="W18" s="69">
        <v>2</v>
      </c>
      <c r="X18" s="69">
        <v>0</v>
      </c>
      <c r="Y18" s="69" t="s">
        <v>27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49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</row>
    <row r="19" spans="1:1182" s="14" customFormat="1" ht="15" customHeight="1" x14ac:dyDescent="0.2">
      <c r="A19" s="63" t="s">
        <v>53</v>
      </c>
      <c r="B19" s="78" t="s">
        <v>54</v>
      </c>
      <c r="C19" s="64" t="s">
        <v>55</v>
      </c>
      <c r="D19" s="65" t="s">
        <v>30</v>
      </c>
      <c r="E19" s="66">
        <f t="shared" si="1"/>
        <v>4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2</v>
      </c>
      <c r="R19" s="69">
        <v>2</v>
      </c>
      <c r="S19" s="69">
        <v>0</v>
      </c>
      <c r="T19" s="69" t="s">
        <v>27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9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</row>
    <row r="20" spans="1:1182" s="14" customFormat="1" ht="15" customHeight="1" x14ac:dyDescent="0.2">
      <c r="A20" s="63" t="s">
        <v>56</v>
      </c>
      <c r="B20" s="95" t="s">
        <v>57</v>
      </c>
      <c r="C20" s="82" t="s">
        <v>58</v>
      </c>
      <c r="D20" s="81" t="s">
        <v>30</v>
      </c>
      <c r="E20" s="66">
        <f t="shared" si="1"/>
        <v>4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2</v>
      </c>
      <c r="R20" s="69">
        <v>2</v>
      </c>
      <c r="S20" s="69">
        <v>0</v>
      </c>
      <c r="T20" s="69" t="s">
        <v>27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9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</row>
    <row r="21" spans="1:1182" s="14" customFormat="1" ht="15" customHeight="1" x14ac:dyDescent="0.2">
      <c r="A21" s="63" t="s">
        <v>59</v>
      </c>
      <c r="B21" s="78" t="s">
        <v>60</v>
      </c>
      <c r="C21" s="82" t="s">
        <v>61</v>
      </c>
      <c r="D21" s="81"/>
      <c r="E21" s="66">
        <f t="shared" si="1"/>
        <v>2</v>
      </c>
      <c r="F21" s="67">
        <f t="shared" si="2"/>
        <v>3</v>
      </c>
      <c r="G21" s="84"/>
      <c r="H21" s="85"/>
      <c r="I21" s="85"/>
      <c r="J21" s="85"/>
      <c r="K21" s="86"/>
      <c r="L21" s="85"/>
      <c r="M21" s="85"/>
      <c r="N21" s="85"/>
      <c r="O21" s="85"/>
      <c r="P21" s="87"/>
      <c r="Q21" s="68"/>
      <c r="R21" s="69"/>
      <c r="S21" s="69"/>
      <c r="T21" s="69"/>
      <c r="U21" s="70"/>
      <c r="V21" s="68">
        <v>0</v>
      </c>
      <c r="W21" s="69">
        <v>2</v>
      </c>
      <c r="X21" s="69">
        <v>0</v>
      </c>
      <c r="Y21" s="69" t="s">
        <v>31</v>
      </c>
      <c r="Z21" s="70">
        <v>3</v>
      </c>
      <c r="AA21" s="84"/>
      <c r="AB21" s="85"/>
      <c r="AC21" s="85"/>
      <c r="AD21" s="85"/>
      <c r="AE21" s="88"/>
      <c r="AF21" s="85"/>
      <c r="AG21" s="85"/>
      <c r="AH21" s="85"/>
      <c r="AI21" s="85"/>
      <c r="AJ21" s="89"/>
      <c r="AK21" s="90"/>
      <c r="AL21" s="91"/>
      <c r="AM21" s="91"/>
      <c r="AN21" s="91"/>
      <c r="AO21" s="92"/>
      <c r="AP21" s="93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</row>
    <row r="22" spans="1:1182" s="14" customFormat="1" ht="15" customHeight="1" x14ac:dyDescent="0.2">
      <c r="A22" s="63" t="s">
        <v>62</v>
      </c>
      <c r="B22" s="95" t="s">
        <v>63</v>
      </c>
      <c r="C22" s="82" t="s">
        <v>64</v>
      </c>
      <c r="D22" s="81"/>
      <c r="E22" s="66">
        <f t="shared" ref="E22:E24" si="5">G22+H22+I22+L22+M22+N22+Q22+R22+S22+V22+W22+X22+AA22+AB22+AC22+AF22+AG22+AH22+AK22+AL22+AM22</f>
        <v>3</v>
      </c>
      <c r="F22" s="67">
        <f t="shared" ref="F22:F24" si="6">K22+P22+U22+Z22+AE22+AJ22+AO22</f>
        <v>3</v>
      </c>
      <c r="G22" s="68">
        <v>1</v>
      </c>
      <c r="H22" s="69">
        <v>2</v>
      </c>
      <c r="I22" s="69">
        <v>0</v>
      </c>
      <c r="J22" s="69" t="s">
        <v>31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</row>
    <row r="23" spans="1:1182" ht="15" customHeight="1" x14ac:dyDescent="0.2">
      <c r="A23" s="63" t="s">
        <v>65</v>
      </c>
      <c r="B23" s="78" t="s">
        <v>66</v>
      </c>
      <c r="C23" s="94" t="s">
        <v>67</v>
      </c>
      <c r="D23" s="65"/>
      <c r="E23" s="66">
        <f t="shared" si="5"/>
        <v>3</v>
      </c>
      <c r="F23" s="67">
        <f t="shared" si="6"/>
        <v>3</v>
      </c>
      <c r="G23" s="68"/>
      <c r="H23" s="69"/>
      <c r="I23" s="69"/>
      <c r="J23" s="69"/>
      <c r="K23" s="70"/>
      <c r="L23" s="68">
        <v>1</v>
      </c>
      <c r="M23" s="69">
        <v>2</v>
      </c>
      <c r="N23" s="69">
        <v>0</v>
      </c>
      <c r="O23" s="69" t="s">
        <v>31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9"/>
    </row>
    <row r="24" spans="1:1182" ht="15" customHeight="1" x14ac:dyDescent="0.2">
      <c r="A24" s="63" t="s">
        <v>68</v>
      </c>
      <c r="B24" s="83" t="s">
        <v>69</v>
      </c>
      <c r="C24" s="64" t="s">
        <v>70</v>
      </c>
      <c r="D24" s="65" t="s">
        <v>71</v>
      </c>
      <c r="E24" s="66">
        <f t="shared" si="5"/>
        <v>2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2</v>
      </c>
      <c r="S24" s="69">
        <v>0</v>
      </c>
      <c r="T24" s="69" t="s">
        <v>31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9"/>
    </row>
    <row r="25" spans="1:1182" s="16" customFormat="1" ht="15" customHeight="1" x14ac:dyDescent="0.2">
      <c r="A25" s="63" t="s">
        <v>72</v>
      </c>
      <c r="B25" s="95" t="s">
        <v>73</v>
      </c>
      <c r="C25" s="96" t="s">
        <v>74</v>
      </c>
      <c r="D25" s="65" t="s">
        <v>30</v>
      </c>
      <c r="E25" s="66">
        <f>G25+H25+I25+L25+M25+N25+Q25+R25+S25+V25+W25+X25+AA25+AB25+AC25+AF25+AG25+AH25+AK25+AL25+AM25</f>
        <v>4</v>
      </c>
      <c r="F25" s="66">
        <f>K25+P25+U25+Z25+AE25+AJ25+AO25</f>
        <v>4</v>
      </c>
      <c r="G25" s="97">
        <v>2</v>
      </c>
      <c r="H25" s="98">
        <v>2</v>
      </c>
      <c r="I25" s="98">
        <v>0</v>
      </c>
      <c r="J25" s="98" t="s">
        <v>31</v>
      </c>
      <c r="K25" s="99">
        <v>4</v>
      </c>
      <c r="L25" s="100"/>
      <c r="M25" s="100"/>
      <c r="N25" s="100"/>
      <c r="O25" s="100"/>
      <c r="P25" s="101"/>
      <c r="Q25" s="102"/>
      <c r="R25" s="100"/>
      <c r="S25" s="100"/>
      <c r="T25" s="100"/>
      <c r="U25" s="103"/>
      <c r="V25" s="104"/>
      <c r="W25" s="105"/>
      <c r="X25" s="106"/>
      <c r="Y25" s="106"/>
      <c r="Z25" s="107"/>
      <c r="AA25" s="102"/>
      <c r="AB25" s="100"/>
      <c r="AC25" s="100"/>
      <c r="AD25" s="100"/>
      <c r="AE25" s="103"/>
      <c r="AF25" s="100"/>
      <c r="AG25" s="100"/>
      <c r="AH25" s="100"/>
      <c r="AI25" s="100"/>
      <c r="AJ25" s="101"/>
      <c r="AK25" s="102"/>
      <c r="AL25" s="100"/>
      <c r="AM25" s="100"/>
      <c r="AN25" s="100"/>
      <c r="AO25" s="207"/>
      <c r="AP25" s="7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</row>
    <row r="26" spans="1:1182" s="13" customFormat="1" ht="15" customHeight="1" x14ac:dyDescent="0.2">
      <c r="A26" s="63" t="s">
        <v>75</v>
      </c>
      <c r="B26" s="80" t="s">
        <v>76</v>
      </c>
      <c r="C26" s="64" t="s">
        <v>77</v>
      </c>
      <c r="D26" s="65" t="s">
        <v>30</v>
      </c>
      <c r="E26" s="66">
        <f t="shared" ref="E26" si="7">G26+H26+I26+L26+M26+N26+Q26+R26+S26+V26+W26+X26+AA26+AB26+AC26+AF26+AG26+AH26+AK26+AL26+AM26</f>
        <v>4</v>
      </c>
      <c r="F26" s="67">
        <f t="shared" ref="F26" si="8">K26+P26+U26+Z26+AE26+AJ26+AO26</f>
        <v>4</v>
      </c>
      <c r="G26" s="127"/>
      <c r="H26" s="128"/>
      <c r="I26" s="85"/>
      <c r="J26" s="85"/>
      <c r="K26" s="88"/>
      <c r="L26" s="84"/>
      <c r="M26" s="85"/>
      <c r="N26" s="85"/>
      <c r="O26" s="85"/>
      <c r="P26" s="86"/>
      <c r="Q26" s="84">
        <v>2</v>
      </c>
      <c r="R26" s="85">
        <v>2</v>
      </c>
      <c r="S26" s="85">
        <v>0</v>
      </c>
      <c r="T26" s="85" t="s">
        <v>31</v>
      </c>
      <c r="U26" s="86">
        <v>4</v>
      </c>
      <c r="V26" s="84"/>
      <c r="W26" s="85"/>
      <c r="X26" s="85"/>
      <c r="Y26" s="85"/>
      <c r="Z26" s="86"/>
      <c r="AA26" s="84"/>
      <c r="AB26" s="85"/>
      <c r="AC26" s="85"/>
      <c r="AD26" s="85"/>
      <c r="AE26" s="86"/>
      <c r="AF26" s="85"/>
      <c r="AG26" s="85"/>
      <c r="AH26" s="85"/>
      <c r="AI26" s="85"/>
      <c r="AJ26" s="115"/>
      <c r="AK26" s="84"/>
      <c r="AL26" s="85"/>
      <c r="AM26" s="85"/>
      <c r="AN26" s="85"/>
      <c r="AO26" s="88"/>
      <c r="AP26" s="79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</row>
    <row r="27" spans="1:1182" s="13" customFormat="1" ht="15" customHeight="1" x14ac:dyDescent="0.2">
      <c r="A27" s="63" t="s">
        <v>78</v>
      </c>
      <c r="B27" s="80" t="s">
        <v>79</v>
      </c>
      <c r="C27" s="64" t="s">
        <v>80</v>
      </c>
      <c r="D27" s="130"/>
      <c r="E27" s="66">
        <f>G27+H27+I27+L27+M27+N27+Q27+R27+S27+V27+W27+X27+AA27+AB27+AC27+AF27+AG27+AH27+AK27+AL27+AM27</f>
        <v>3</v>
      </c>
      <c r="F27" s="210">
        <f>K27+P27+U27+Z27+AE27+AJ27+AO27</f>
        <v>4</v>
      </c>
      <c r="G27" s="85"/>
      <c r="H27" s="131"/>
      <c r="I27" s="85"/>
      <c r="J27" s="85"/>
      <c r="K27" s="88"/>
      <c r="L27" s="85"/>
      <c r="M27" s="85"/>
      <c r="N27" s="85"/>
      <c r="O27" s="85"/>
      <c r="P27" s="115"/>
      <c r="Q27" s="84"/>
      <c r="R27" s="85"/>
      <c r="S27" s="85"/>
      <c r="T27" s="85"/>
      <c r="U27" s="86"/>
      <c r="V27" s="84"/>
      <c r="W27" s="85"/>
      <c r="X27" s="85"/>
      <c r="Y27" s="85"/>
      <c r="Z27" s="86"/>
      <c r="AA27" s="84">
        <v>1</v>
      </c>
      <c r="AB27" s="85">
        <v>2</v>
      </c>
      <c r="AC27" s="85">
        <v>0</v>
      </c>
      <c r="AD27" s="85" t="s">
        <v>31</v>
      </c>
      <c r="AE27" s="86">
        <v>4</v>
      </c>
      <c r="AF27" s="84"/>
      <c r="AG27" s="85"/>
      <c r="AH27" s="85"/>
      <c r="AI27" s="85"/>
      <c r="AJ27" s="86"/>
      <c r="AK27" s="84"/>
      <c r="AL27" s="85"/>
      <c r="AM27" s="85"/>
      <c r="AN27" s="85"/>
      <c r="AO27" s="88"/>
      <c r="AP27" s="79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</row>
    <row r="28" spans="1:1182" s="14" customFormat="1" ht="15" customHeight="1" thickBot="1" x14ac:dyDescent="0.25">
      <c r="A28" s="63" t="s">
        <v>81</v>
      </c>
      <c r="B28" s="211" t="s">
        <v>82</v>
      </c>
      <c r="C28" s="206" t="s">
        <v>83</v>
      </c>
      <c r="D28" s="81" t="s">
        <v>30</v>
      </c>
      <c r="E28" s="66">
        <f t="shared" si="1"/>
        <v>3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1</v>
      </c>
      <c r="M28" s="69">
        <v>2</v>
      </c>
      <c r="N28" s="69">
        <v>0</v>
      </c>
      <c r="O28" s="69" t="s">
        <v>31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9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</row>
    <row r="29" spans="1:1182" ht="15" customHeight="1" thickBot="1" x14ac:dyDescent="0.25">
      <c r="A29" s="57" t="s">
        <v>84</v>
      </c>
      <c r="B29" s="252" t="s">
        <v>85</v>
      </c>
      <c r="C29" s="253"/>
      <c r="D29" s="108"/>
      <c r="E29" s="118">
        <f>SUM(E30:E32)</f>
        <v>8</v>
      </c>
      <c r="F29" s="118">
        <f t="shared" ref="F29:AO29" si="9">SUM(F30:F32)</f>
        <v>12</v>
      </c>
      <c r="G29" s="61">
        <f t="shared" si="9"/>
        <v>2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1</v>
      </c>
      <c r="M29" s="61">
        <f t="shared" si="9"/>
        <v>2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1</v>
      </c>
      <c r="R29" s="61">
        <f t="shared" si="9"/>
        <v>2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182" s="13" customFormat="1" ht="15" customHeight="1" x14ac:dyDescent="0.2">
      <c r="A30" s="63" t="s">
        <v>86</v>
      </c>
      <c r="B30" s="95" t="s">
        <v>87</v>
      </c>
      <c r="C30" s="64" t="s">
        <v>88</v>
      </c>
      <c r="D30" s="65" t="s">
        <v>71</v>
      </c>
      <c r="E30" s="66">
        <f t="shared" ref="E30:E32" si="10">G30+H30+I30+L30+M30+N30+Q30+R30+S30+V30+W30+X30+AA30+AB30+AC30+AF30+AG30+AH30+AK30+AL30+AM30</f>
        <v>2</v>
      </c>
      <c r="F30" s="67">
        <f t="shared" ref="F30:F32" si="11">K30+P30+U30+Z30+AE30+AJ30+AO30</f>
        <v>4</v>
      </c>
      <c r="G30" s="109">
        <v>2</v>
      </c>
      <c r="H30" s="54">
        <v>0</v>
      </c>
      <c r="I30" s="54">
        <v>0</v>
      </c>
      <c r="J30" s="54" t="s">
        <v>27</v>
      </c>
      <c r="K30" s="110">
        <v>4</v>
      </c>
      <c r="L30" s="224"/>
      <c r="M30" s="225"/>
      <c r="N30" s="225"/>
      <c r="O30" s="225"/>
      <c r="P30" s="186"/>
      <c r="Q30" s="224"/>
      <c r="R30" s="229"/>
      <c r="S30" s="229"/>
      <c r="T30" s="229"/>
      <c r="U30" s="230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</row>
    <row r="31" spans="1:1182" ht="15" customHeight="1" x14ac:dyDescent="0.2">
      <c r="A31" s="63" t="s">
        <v>89</v>
      </c>
      <c r="B31" s="211" t="s">
        <v>90</v>
      </c>
      <c r="C31" s="64" t="s">
        <v>91</v>
      </c>
      <c r="D31" s="65"/>
      <c r="E31" s="66">
        <f>G31+H31+I31+L31+M31+N31+Q31+R31+S31+V31+W31+X31+AA31+AB31+AC31+AF31+AG31+AH31+AK31+AL31+AM31</f>
        <v>3</v>
      </c>
      <c r="F31" s="67">
        <f>K31+P31+U31+Z31+AE31+AJ31+AO31</f>
        <v>4</v>
      </c>
      <c r="G31" s="84"/>
      <c r="H31" s="85"/>
      <c r="I31" s="85"/>
      <c r="J31" s="85"/>
      <c r="K31" s="86"/>
      <c r="L31" s="84">
        <v>1</v>
      </c>
      <c r="M31" s="85">
        <v>2</v>
      </c>
      <c r="N31" s="85">
        <v>0</v>
      </c>
      <c r="O31" s="85" t="s">
        <v>27</v>
      </c>
      <c r="P31" s="86">
        <v>4</v>
      </c>
      <c r="Q31" s="84"/>
      <c r="R31" s="85"/>
      <c r="S31" s="85"/>
      <c r="T31" s="85"/>
      <c r="U31" s="88"/>
      <c r="V31" s="85"/>
      <c r="W31" s="85"/>
      <c r="X31" s="85"/>
      <c r="Y31" s="85"/>
      <c r="Z31" s="115"/>
      <c r="AA31" s="84"/>
      <c r="AB31" s="85"/>
      <c r="AC31" s="85"/>
      <c r="AD31" s="85"/>
      <c r="AE31" s="88"/>
      <c r="AF31" s="91"/>
      <c r="AG31" s="91"/>
      <c r="AH31" s="91"/>
      <c r="AI31" s="91"/>
      <c r="AJ31" s="89"/>
      <c r="AK31" s="90"/>
      <c r="AL31" s="91"/>
      <c r="AM31" s="91"/>
      <c r="AN31" s="91"/>
      <c r="AO31" s="92"/>
      <c r="AP31" s="79"/>
    </row>
    <row r="32" spans="1:1182" ht="15" customHeight="1" thickBot="1" x14ac:dyDescent="0.25">
      <c r="A32" s="63" t="s">
        <v>92</v>
      </c>
      <c r="B32" s="95" t="s">
        <v>93</v>
      </c>
      <c r="C32" s="64" t="s">
        <v>94</v>
      </c>
      <c r="D32" s="65"/>
      <c r="E32" s="66">
        <f t="shared" si="10"/>
        <v>3</v>
      </c>
      <c r="F32" s="67">
        <f t="shared" si="11"/>
        <v>4</v>
      </c>
      <c r="G32" s="84"/>
      <c r="H32" s="85"/>
      <c r="I32" s="85"/>
      <c r="J32" s="85"/>
      <c r="K32" s="86"/>
      <c r="L32" s="226"/>
      <c r="M32" s="227"/>
      <c r="N32" s="227"/>
      <c r="O32" s="227"/>
      <c r="P32" s="228"/>
      <c r="Q32" s="226">
        <v>1</v>
      </c>
      <c r="R32" s="227">
        <v>2</v>
      </c>
      <c r="S32" s="227">
        <v>0</v>
      </c>
      <c r="T32" s="227" t="s">
        <v>27</v>
      </c>
      <c r="U32" s="228">
        <v>4</v>
      </c>
      <c r="V32" s="85"/>
      <c r="W32" s="85"/>
      <c r="X32" s="85"/>
      <c r="Y32" s="85"/>
      <c r="Z32" s="115"/>
      <c r="AA32" s="84"/>
      <c r="AB32" s="85"/>
      <c r="AC32" s="85"/>
      <c r="AD32" s="85"/>
      <c r="AE32" s="88"/>
      <c r="AF32" s="91"/>
      <c r="AG32" s="91"/>
      <c r="AH32" s="91"/>
      <c r="AI32" s="91"/>
      <c r="AJ32" s="89"/>
      <c r="AK32" s="90"/>
      <c r="AL32" s="91"/>
      <c r="AM32" s="91"/>
      <c r="AN32" s="91"/>
      <c r="AO32" s="92"/>
      <c r="AP32" s="79"/>
    </row>
    <row r="33" spans="1:1182" ht="15" customHeight="1" thickBot="1" x14ac:dyDescent="0.25">
      <c r="A33" s="57" t="s">
        <v>95</v>
      </c>
      <c r="B33" s="116" t="s">
        <v>96</v>
      </c>
      <c r="C33" s="117"/>
      <c r="D33" s="57"/>
      <c r="E33" s="118">
        <f t="shared" ref="E33:AO33" si="12">SUM(E34:E44)</f>
        <v>36</v>
      </c>
      <c r="F33" s="118">
        <f t="shared" si="12"/>
        <v>44</v>
      </c>
      <c r="G33" s="202">
        <f t="shared" si="12"/>
        <v>1</v>
      </c>
      <c r="H33" s="118">
        <f t="shared" si="12"/>
        <v>0</v>
      </c>
      <c r="I33" s="118">
        <f t="shared" si="12"/>
        <v>2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8</v>
      </c>
      <c r="W33" s="118">
        <f t="shared" si="12"/>
        <v>4</v>
      </c>
      <c r="X33" s="118">
        <f t="shared" si="12"/>
        <v>2</v>
      </c>
      <c r="Y33" s="118">
        <f t="shared" si="12"/>
        <v>0</v>
      </c>
      <c r="Z33" s="118">
        <f t="shared" si="12"/>
        <v>16</v>
      </c>
      <c r="AA33" s="118">
        <f t="shared" si="12"/>
        <v>10</v>
      </c>
      <c r="AB33" s="118">
        <f t="shared" si="12"/>
        <v>9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182" s="13" customFormat="1" ht="15" customHeight="1" x14ac:dyDescent="0.2">
      <c r="A34" s="63" t="s">
        <v>97</v>
      </c>
      <c r="B34" s="218" t="s">
        <v>98</v>
      </c>
      <c r="C34" s="64" t="s">
        <v>99</v>
      </c>
      <c r="D34" s="65" t="s">
        <v>30</v>
      </c>
      <c r="E34" s="66">
        <f t="shared" ref="E34:E44" si="13">G34+H34+I34+L34+M34+N34+Q34+R34+S34+V34+W34+X34+AA34+AB34+AC34+AF34+AG34+AH34+AK34+AL34+AM34</f>
        <v>3</v>
      </c>
      <c r="F34" s="203">
        <f t="shared" ref="F34:F44" si="14">K34+P34+U34+Z34+AE34+AJ34+AO34</f>
        <v>4</v>
      </c>
      <c r="G34" s="69"/>
      <c r="H34" s="69"/>
      <c r="I34" s="69"/>
      <c r="J34" s="69"/>
      <c r="K34" s="150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2</v>
      </c>
      <c r="W34" s="69">
        <v>0</v>
      </c>
      <c r="X34" s="69">
        <v>1</v>
      </c>
      <c r="Y34" s="69" t="s">
        <v>31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9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</row>
    <row r="35" spans="1:1182" s="13" customFormat="1" ht="15" customHeight="1" x14ac:dyDescent="0.2">
      <c r="A35" s="63" t="s">
        <v>100</v>
      </c>
      <c r="B35" s="80" t="s">
        <v>101</v>
      </c>
      <c r="C35" s="64" t="s">
        <v>102</v>
      </c>
      <c r="D35" s="119" t="s">
        <v>30</v>
      </c>
      <c r="E35" s="66">
        <f t="shared" si="13"/>
        <v>3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2</v>
      </c>
      <c r="AB35" s="69">
        <v>1</v>
      </c>
      <c r="AC35" s="69">
        <v>0</v>
      </c>
      <c r="AD35" s="69" t="s">
        <v>27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</row>
    <row r="36" spans="1:1182" s="13" customFormat="1" ht="15" customHeight="1" x14ac:dyDescent="0.2">
      <c r="A36" s="63" t="s">
        <v>103</v>
      </c>
      <c r="B36" s="80" t="s">
        <v>104</v>
      </c>
      <c r="C36" s="64" t="s">
        <v>105</v>
      </c>
      <c r="D36" s="124"/>
      <c r="E36" s="66">
        <f t="shared" si="13"/>
        <v>3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1</v>
      </c>
      <c r="AB36" s="69">
        <v>2</v>
      </c>
      <c r="AC36" s="69">
        <v>0</v>
      </c>
      <c r="AD36" s="69" t="s">
        <v>31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2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</row>
    <row r="37" spans="1:1182" s="13" customFormat="1" ht="15" customHeight="1" x14ac:dyDescent="0.2">
      <c r="A37" s="63" t="s">
        <v>106</v>
      </c>
      <c r="B37" s="80" t="s">
        <v>107</v>
      </c>
      <c r="C37" s="64" t="s">
        <v>108</v>
      </c>
      <c r="D37" s="65" t="s">
        <v>30</v>
      </c>
      <c r="E37" s="66">
        <f t="shared" si="13"/>
        <v>4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2</v>
      </c>
      <c r="AB37" s="69">
        <v>2</v>
      </c>
      <c r="AC37" s="69">
        <v>0</v>
      </c>
      <c r="AD37" s="69" t="s">
        <v>31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2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</row>
    <row r="38" spans="1:1182" s="13" customFormat="1" ht="15" customHeight="1" x14ac:dyDescent="0.2">
      <c r="A38" s="63" t="s">
        <v>109</v>
      </c>
      <c r="B38" s="80" t="s">
        <v>110</v>
      </c>
      <c r="C38" s="64" t="s">
        <v>111</v>
      </c>
      <c r="D38" s="65" t="s">
        <v>30</v>
      </c>
      <c r="E38" s="66">
        <f>SUM(V38:X38)</f>
        <v>3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112</v>
      </c>
      <c r="R38" s="69"/>
      <c r="S38" s="69"/>
      <c r="T38" s="69"/>
      <c r="U38" s="70"/>
      <c r="V38" s="68">
        <v>2</v>
      </c>
      <c r="W38" s="69">
        <v>0</v>
      </c>
      <c r="X38" s="69">
        <v>1</v>
      </c>
      <c r="Y38" s="69" t="s">
        <v>31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6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</row>
    <row r="39" spans="1:1182" s="13" customFormat="1" ht="15" customHeight="1" x14ac:dyDescent="0.2">
      <c r="A39" s="63" t="s">
        <v>113</v>
      </c>
      <c r="B39" s="80" t="s">
        <v>114</v>
      </c>
      <c r="C39" s="64" t="s">
        <v>115</v>
      </c>
      <c r="D39" s="124" t="s">
        <v>30</v>
      </c>
      <c r="E39" s="66">
        <f t="shared" si="13"/>
        <v>3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1</v>
      </c>
      <c r="AB39" s="54">
        <v>2</v>
      </c>
      <c r="AC39" s="54">
        <v>0</v>
      </c>
      <c r="AD39" s="54" t="s">
        <v>27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25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</row>
    <row r="40" spans="1:1182" s="13" customFormat="1" ht="15" customHeight="1" x14ac:dyDescent="0.2">
      <c r="A40" s="63" t="s">
        <v>116</v>
      </c>
      <c r="B40" s="212" t="s">
        <v>117</v>
      </c>
      <c r="C40" s="64" t="s">
        <v>118</v>
      </c>
      <c r="D40" s="65" t="s">
        <v>30</v>
      </c>
      <c r="E40" s="66">
        <f t="shared" si="13"/>
        <v>3</v>
      </c>
      <c r="F40" s="67">
        <f t="shared" si="14"/>
        <v>4</v>
      </c>
      <c r="G40" s="127"/>
      <c r="H40" s="128"/>
      <c r="I40" s="85"/>
      <c r="J40" s="85"/>
      <c r="K40" s="88"/>
      <c r="L40" s="85"/>
      <c r="M40" s="85"/>
      <c r="N40" s="85"/>
      <c r="O40" s="85"/>
      <c r="P40" s="115"/>
      <c r="Q40" s="84"/>
      <c r="R40" s="85"/>
      <c r="S40" s="85"/>
      <c r="T40" s="85"/>
      <c r="U40" s="86"/>
      <c r="V40" s="84"/>
      <c r="W40" s="85"/>
      <c r="X40" s="85"/>
      <c r="Y40" s="85"/>
      <c r="Z40" s="86"/>
      <c r="AA40" s="84">
        <v>2</v>
      </c>
      <c r="AB40" s="85">
        <v>1</v>
      </c>
      <c r="AC40" s="85">
        <v>0</v>
      </c>
      <c r="AD40" s="85" t="s">
        <v>27</v>
      </c>
      <c r="AE40" s="86">
        <v>4</v>
      </c>
      <c r="AF40" s="85"/>
      <c r="AG40" s="85"/>
      <c r="AH40" s="85"/>
      <c r="AI40" s="85"/>
      <c r="AJ40" s="115"/>
      <c r="AK40" s="84"/>
      <c r="AL40" s="85"/>
      <c r="AM40" s="85"/>
      <c r="AN40" s="85"/>
      <c r="AO40" s="88"/>
      <c r="AP40" s="79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</row>
    <row r="41" spans="1:1182" s="13" customFormat="1" ht="15" customHeight="1" x14ac:dyDescent="0.2">
      <c r="A41" s="63" t="s">
        <v>119</v>
      </c>
      <c r="B41" s="80" t="s">
        <v>120</v>
      </c>
      <c r="C41" s="64" t="s">
        <v>121</v>
      </c>
      <c r="D41" s="119" t="s">
        <v>30</v>
      </c>
      <c r="E41" s="66">
        <f t="shared" si="13"/>
        <v>4</v>
      </c>
      <c r="F41" s="67">
        <f t="shared" si="14"/>
        <v>4</v>
      </c>
      <c r="G41" s="127"/>
      <c r="H41" s="128"/>
      <c r="I41" s="85"/>
      <c r="J41" s="85"/>
      <c r="K41" s="88"/>
      <c r="L41" s="85"/>
      <c r="M41" s="85"/>
      <c r="N41" s="129"/>
      <c r="O41" s="85"/>
      <c r="P41" s="115"/>
      <c r="Q41" s="84"/>
      <c r="R41" s="85"/>
      <c r="S41" s="85"/>
      <c r="T41" s="85"/>
      <c r="U41" s="86"/>
      <c r="V41" s="84">
        <v>2</v>
      </c>
      <c r="W41" s="85">
        <v>2</v>
      </c>
      <c r="X41" s="85">
        <v>0</v>
      </c>
      <c r="Y41" s="85" t="s">
        <v>27</v>
      </c>
      <c r="Z41" s="86">
        <v>4</v>
      </c>
      <c r="AA41" s="84"/>
      <c r="AB41" s="85"/>
      <c r="AC41" s="85"/>
      <c r="AD41" s="85"/>
      <c r="AE41" s="86"/>
      <c r="AF41" s="85"/>
      <c r="AG41" s="85"/>
      <c r="AH41" s="85"/>
      <c r="AI41" s="85"/>
      <c r="AJ41" s="115"/>
      <c r="AK41" s="84"/>
      <c r="AL41" s="85"/>
      <c r="AM41" s="85"/>
      <c r="AN41" s="85"/>
      <c r="AO41" s="88"/>
      <c r="AP41" s="79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</row>
    <row r="42" spans="1:1182" s="13" customFormat="1" ht="15" customHeight="1" x14ac:dyDescent="0.2">
      <c r="A42" s="63" t="s">
        <v>122</v>
      </c>
      <c r="B42" s="211" t="s">
        <v>123</v>
      </c>
      <c r="C42" s="64" t="s">
        <v>124</v>
      </c>
      <c r="D42" s="130" t="s">
        <v>30</v>
      </c>
      <c r="E42" s="66">
        <f t="shared" ref="E42" si="16">G42+H42+I42+L42+M42+N42+Q42+R42+S42+V42+W42+X42+AA42+AB42+AC42+AF42+AG42+AH42+AK42+AL42+AM42</f>
        <v>4</v>
      </c>
      <c r="F42" s="66">
        <f t="shared" ref="F42" si="17">K42+P42+U42+Z42+AE42+AJ42+AO42</f>
        <v>4</v>
      </c>
      <c r="G42" s="85"/>
      <c r="H42" s="132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2</v>
      </c>
      <c r="W42" s="69">
        <v>2</v>
      </c>
      <c r="X42" s="69">
        <v>0</v>
      </c>
      <c r="Y42" s="69" t="s">
        <v>31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</row>
    <row r="43" spans="1:1182" s="13" customFormat="1" ht="15" customHeight="1" x14ac:dyDescent="0.2">
      <c r="A43" s="63" t="s">
        <v>125</v>
      </c>
      <c r="B43" s="80" t="s">
        <v>126</v>
      </c>
      <c r="C43" s="64" t="s">
        <v>127</v>
      </c>
      <c r="D43" s="124" t="s">
        <v>30</v>
      </c>
      <c r="E43" s="66">
        <f t="shared" si="13"/>
        <v>3</v>
      </c>
      <c r="F43" s="66">
        <f t="shared" si="14"/>
        <v>4</v>
      </c>
      <c r="G43" s="85">
        <v>1</v>
      </c>
      <c r="H43" s="69">
        <v>0</v>
      </c>
      <c r="I43" s="69">
        <v>2</v>
      </c>
      <c r="J43" s="69" t="s">
        <v>31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</row>
    <row r="44" spans="1:1182" s="13" customFormat="1" ht="15" customHeight="1" thickBot="1" x14ac:dyDescent="0.25">
      <c r="A44" s="133" t="s">
        <v>128</v>
      </c>
      <c r="B44" s="80" t="s">
        <v>212</v>
      </c>
      <c r="C44" s="64" t="s">
        <v>129</v>
      </c>
      <c r="D44" s="124" t="s">
        <v>30</v>
      </c>
      <c r="E44" s="66">
        <f t="shared" si="13"/>
        <v>3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2</v>
      </c>
      <c r="AB44" s="54">
        <v>1</v>
      </c>
      <c r="AC44" s="54">
        <v>0</v>
      </c>
      <c r="AD44" s="54" t="s">
        <v>31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4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</row>
    <row r="45" spans="1:1182" ht="15" customHeight="1" thickBot="1" x14ac:dyDescent="0.25">
      <c r="A45" s="135" t="s">
        <v>130</v>
      </c>
      <c r="B45" s="136" t="s">
        <v>131</v>
      </c>
      <c r="C45" s="137"/>
      <c r="D45" s="60"/>
      <c r="E45" s="118">
        <f t="shared" ref="E45:AO45" si="18">SUM(E46:E52)</f>
        <v>22</v>
      </c>
      <c r="F45" s="219">
        <f t="shared" si="18"/>
        <v>27</v>
      </c>
      <c r="G45" s="139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40">
        <f t="shared" si="18"/>
        <v>0</v>
      </c>
      <c r="L45" s="139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40">
        <f t="shared" si="18"/>
        <v>0</v>
      </c>
      <c r="Q45" s="139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40">
        <f t="shared" si="18"/>
        <v>0</v>
      </c>
      <c r="V45" s="139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40">
        <f t="shared" si="18"/>
        <v>0</v>
      </c>
      <c r="AA45" s="139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40">
        <f t="shared" si="18"/>
        <v>0</v>
      </c>
      <c r="AF45" s="139">
        <f t="shared" si="18"/>
        <v>8</v>
      </c>
      <c r="AG45" s="45">
        <f t="shared" si="18"/>
        <v>8</v>
      </c>
      <c r="AH45" s="45">
        <f t="shared" si="18"/>
        <v>6</v>
      </c>
      <c r="AI45" s="45">
        <f t="shared" si="18"/>
        <v>0</v>
      </c>
      <c r="AJ45" s="140">
        <f t="shared" si="18"/>
        <v>27</v>
      </c>
      <c r="AK45" s="139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40">
        <f t="shared" si="18"/>
        <v>0</v>
      </c>
      <c r="AP45" s="62"/>
    </row>
    <row r="46" spans="1:1182" s="13" customFormat="1" ht="15" customHeight="1" x14ac:dyDescent="0.2">
      <c r="A46" s="63" t="s">
        <v>132</v>
      </c>
      <c r="B46" s="212" t="s">
        <v>133</v>
      </c>
      <c r="C46" s="64" t="s">
        <v>134</v>
      </c>
      <c r="D46" s="65" t="s">
        <v>30</v>
      </c>
      <c r="E46" s="66">
        <f t="shared" ref="E46:E52" si="19">G46+H46+I46+L46+M46+N46+Q46+R46+S46+V46+W46+X46+AA46+AB46+AC46+AF46+AG46+AH46+AK46+AL46+AM46</f>
        <v>3</v>
      </c>
      <c r="F46" s="67">
        <f t="shared" ref="F46:F60" si="20">K46+P46+U46+Z46+AE46+AJ46+AO46</f>
        <v>4</v>
      </c>
      <c r="G46" s="141"/>
      <c r="H46" s="142"/>
      <c r="I46" s="75"/>
      <c r="J46" s="75"/>
      <c r="K46" s="76"/>
      <c r="L46" s="142"/>
      <c r="M46" s="142"/>
      <c r="N46" s="75"/>
      <c r="O46" s="75"/>
      <c r="P46" s="143"/>
      <c r="Q46" s="142"/>
      <c r="R46" s="142"/>
      <c r="S46" s="75"/>
      <c r="T46" s="75"/>
      <c r="U46" s="143"/>
      <c r="V46" s="75"/>
      <c r="W46" s="75"/>
      <c r="X46" s="75"/>
      <c r="Y46" s="75"/>
      <c r="Z46" s="143"/>
      <c r="AA46" s="68"/>
      <c r="AB46" s="69"/>
      <c r="AC46" s="69"/>
      <c r="AD46" s="69"/>
      <c r="AE46" s="72"/>
      <c r="AF46" s="68">
        <v>1</v>
      </c>
      <c r="AG46" s="69">
        <v>2</v>
      </c>
      <c r="AH46" s="69">
        <v>0</v>
      </c>
      <c r="AI46" s="69" t="s">
        <v>27</v>
      </c>
      <c r="AJ46" s="72">
        <v>4</v>
      </c>
      <c r="AK46" s="74"/>
      <c r="AL46" s="75"/>
      <c r="AM46" s="75"/>
      <c r="AN46" s="69"/>
      <c r="AO46" s="144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</row>
    <row r="47" spans="1:1182" s="13" customFormat="1" ht="15" customHeight="1" x14ac:dyDescent="0.2">
      <c r="A47" s="63" t="s">
        <v>135</v>
      </c>
      <c r="B47" s="213" t="s">
        <v>136</v>
      </c>
      <c r="C47" s="64" t="s">
        <v>137</v>
      </c>
      <c r="D47" s="65" t="s">
        <v>71</v>
      </c>
      <c r="E47" s="66">
        <v>4</v>
      </c>
      <c r="F47" s="67">
        <f t="shared" si="20"/>
        <v>4</v>
      </c>
      <c r="G47" s="141"/>
      <c r="H47" s="145"/>
      <c r="I47" s="75"/>
      <c r="J47" s="75"/>
      <c r="K47" s="143"/>
      <c r="L47" s="75"/>
      <c r="M47" s="75"/>
      <c r="N47" s="75"/>
      <c r="O47" s="75"/>
      <c r="P47" s="143"/>
      <c r="Q47" s="74"/>
      <c r="R47" s="75"/>
      <c r="S47" s="75"/>
      <c r="T47" s="75"/>
      <c r="U47" s="143"/>
      <c r="V47" s="75"/>
      <c r="W47" s="75"/>
      <c r="X47" s="75"/>
      <c r="Y47" s="75"/>
      <c r="Z47" s="143"/>
      <c r="AA47" s="68"/>
      <c r="AB47" s="69"/>
      <c r="AC47" s="69"/>
      <c r="AD47" s="69"/>
      <c r="AE47" s="146"/>
      <c r="AF47" s="68">
        <v>2</v>
      </c>
      <c r="AG47" s="69">
        <v>0</v>
      </c>
      <c r="AH47" s="69">
        <v>2</v>
      </c>
      <c r="AI47" s="69" t="s">
        <v>27</v>
      </c>
      <c r="AJ47" s="72">
        <v>4</v>
      </c>
      <c r="AK47" s="68"/>
      <c r="AL47" s="69"/>
      <c r="AM47" s="69"/>
      <c r="AN47" s="69"/>
      <c r="AO47" s="144"/>
      <c r="AP47" s="79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</row>
    <row r="48" spans="1:1182" s="13" customFormat="1" ht="15" customHeight="1" x14ac:dyDescent="0.2">
      <c r="A48" s="63" t="s">
        <v>138</v>
      </c>
      <c r="B48" s="80" t="s">
        <v>139</v>
      </c>
      <c r="C48" s="64" t="s">
        <v>140</v>
      </c>
      <c r="D48" s="65" t="s">
        <v>30</v>
      </c>
      <c r="E48" s="66">
        <v>4</v>
      </c>
      <c r="F48" s="67">
        <f t="shared" si="20"/>
        <v>4</v>
      </c>
      <c r="G48" s="141"/>
      <c r="H48" s="75"/>
      <c r="I48" s="75"/>
      <c r="J48" s="75"/>
      <c r="K48" s="75"/>
      <c r="L48" s="141"/>
      <c r="M48" s="75"/>
      <c r="N48" s="75"/>
      <c r="O48" s="75"/>
      <c r="P48" s="143"/>
      <c r="Q48" s="75"/>
      <c r="R48" s="75"/>
      <c r="S48" s="75"/>
      <c r="T48" s="75"/>
      <c r="U48" s="143"/>
      <c r="V48" s="75"/>
      <c r="W48" s="75"/>
      <c r="X48" s="75"/>
      <c r="Y48" s="75"/>
      <c r="Z48" s="143"/>
      <c r="AA48" s="75"/>
      <c r="AB48" s="75"/>
      <c r="AC48" s="75"/>
      <c r="AD48" s="75"/>
      <c r="AE48" s="146"/>
      <c r="AF48" s="69">
        <v>2</v>
      </c>
      <c r="AG48" s="69">
        <v>2</v>
      </c>
      <c r="AH48" s="69">
        <v>0</v>
      </c>
      <c r="AI48" s="69" t="s">
        <v>31</v>
      </c>
      <c r="AJ48" s="69">
        <v>4</v>
      </c>
      <c r="AK48" s="68"/>
      <c r="AL48" s="69"/>
      <c r="AM48" s="69"/>
      <c r="AN48" s="69"/>
      <c r="AO48" s="144"/>
      <c r="AP48" s="79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</row>
    <row r="49" spans="1:1182" s="13" customFormat="1" ht="15" customHeight="1" x14ac:dyDescent="0.2">
      <c r="A49" s="63" t="s">
        <v>141</v>
      </c>
      <c r="B49" s="212" t="s">
        <v>142</v>
      </c>
      <c r="C49" s="96" t="s">
        <v>143</v>
      </c>
      <c r="D49" s="65"/>
      <c r="E49" s="66">
        <v>2</v>
      </c>
      <c r="F49" s="115">
        <v>3</v>
      </c>
      <c r="G49" s="141"/>
      <c r="H49" s="75"/>
      <c r="I49" s="75"/>
      <c r="J49" s="75"/>
      <c r="K49" s="75"/>
      <c r="L49" s="141"/>
      <c r="M49" s="75"/>
      <c r="N49" s="75"/>
      <c r="O49" s="75"/>
      <c r="P49" s="143"/>
      <c r="Q49" s="75"/>
      <c r="R49" s="75"/>
      <c r="S49" s="75"/>
      <c r="T49" s="75"/>
      <c r="U49" s="143"/>
      <c r="V49" s="75"/>
      <c r="W49" s="75"/>
      <c r="X49" s="75"/>
      <c r="Y49" s="75"/>
      <c r="Z49" s="143"/>
      <c r="AA49" s="75"/>
      <c r="AB49" s="75"/>
      <c r="AC49" s="75"/>
      <c r="AD49" s="75"/>
      <c r="AE49" s="146"/>
      <c r="AF49" s="69">
        <v>0</v>
      </c>
      <c r="AG49" s="69">
        <v>0</v>
      </c>
      <c r="AH49" s="69">
        <v>2</v>
      </c>
      <c r="AI49" s="69" t="s">
        <v>31</v>
      </c>
      <c r="AJ49" s="69">
        <v>3</v>
      </c>
      <c r="AK49" s="68"/>
      <c r="AL49" s="69"/>
      <c r="AM49" s="69"/>
      <c r="AN49" s="69"/>
      <c r="AO49" s="144"/>
      <c r="AP49" s="79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</row>
    <row r="50" spans="1:1182" s="13" customFormat="1" ht="15" customHeight="1" x14ac:dyDescent="0.2">
      <c r="A50" s="63" t="s">
        <v>144</v>
      </c>
      <c r="B50" s="212" t="s">
        <v>145</v>
      </c>
      <c r="C50" s="64" t="s">
        <v>146</v>
      </c>
      <c r="D50" s="65" t="s">
        <v>30</v>
      </c>
      <c r="E50" s="66">
        <v>4</v>
      </c>
      <c r="F50" s="67">
        <f t="shared" si="20"/>
        <v>4</v>
      </c>
      <c r="G50" s="141"/>
      <c r="H50" s="75"/>
      <c r="I50" s="75"/>
      <c r="J50" s="75"/>
      <c r="K50" s="75"/>
      <c r="L50" s="141"/>
      <c r="M50" s="75"/>
      <c r="N50" s="75"/>
      <c r="O50" s="75"/>
      <c r="P50" s="143"/>
      <c r="Q50" s="75"/>
      <c r="R50" s="75"/>
      <c r="S50" s="75"/>
      <c r="T50" s="75"/>
      <c r="U50" s="143"/>
      <c r="V50" s="75"/>
      <c r="W50" s="75"/>
      <c r="X50" s="75"/>
      <c r="Y50" s="75"/>
      <c r="Z50" s="143"/>
      <c r="AA50" s="75"/>
      <c r="AB50" s="75"/>
      <c r="AC50" s="75"/>
      <c r="AD50" s="75"/>
      <c r="AE50" s="146"/>
      <c r="AF50" s="69">
        <v>2</v>
      </c>
      <c r="AG50" s="69">
        <v>2</v>
      </c>
      <c r="AH50" s="69">
        <v>0</v>
      </c>
      <c r="AI50" s="69" t="s">
        <v>27</v>
      </c>
      <c r="AJ50" s="69">
        <v>4</v>
      </c>
      <c r="AK50" s="68"/>
      <c r="AL50" s="69"/>
      <c r="AM50" s="69"/>
      <c r="AN50" s="69"/>
      <c r="AO50" s="144"/>
      <c r="AP50" s="79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</row>
    <row r="51" spans="1:1182" s="13" customFormat="1" ht="15" customHeight="1" x14ac:dyDescent="0.2">
      <c r="A51" s="63" t="s">
        <v>147</v>
      </c>
      <c r="B51" s="212" t="s">
        <v>148</v>
      </c>
      <c r="C51" s="64" t="s">
        <v>149</v>
      </c>
      <c r="D51" s="124" t="s">
        <v>43</v>
      </c>
      <c r="E51" s="66">
        <v>3</v>
      </c>
      <c r="F51" s="67">
        <f t="shared" ref="F51:F52" si="21">K51+P51+U51+Z51+AE51+AJ51+AO51</f>
        <v>4</v>
      </c>
      <c r="G51" s="141"/>
      <c r="H51" s="75"/>
      <c r="I51" s="75"/>
      <c r="J51" s="75"/>
      <c r="K51" s="75"/>
      <c r="L51" s="141"/>
      <c r="M51" s="75"/>
      <c r="N51" s="75"/>
      <c r="O51" s="75"/>
      <c r="P51" s="143"/>
      <c r="Q51" s="75"/>
      <c r="R51" s="75"/>
      <c r="S51" s="75"/>
      <c r="T51" s="75"/>
      <c r="U51" s="143"/>
      <c r="V51" s="75"/>
      <c r="W51" s="75"/>
      <c r="X51" s="75"/>
      <c r="Y51" s="75"/>
      <c r="Z51" s="143"/>
      <c r="AA51" s="75"/>
      <c r="AB51" s="75"/>
      <c r="AC51" s="75"/>
      <c r="AD51" s="75"/>
      <c r="AE51" s="146"/>
      <c r="AF51" s="69">
        <v>1</v>
      </c>
      <c r="AG51" s="69">
        <v>2</v>
      </c>
      <c r="AH51" s="69">
        <v>0</v>
      </c>
      <c r="AI51" s="69" t="s">
        <v>27</v>
      </c>
      <c r="AJ51" s="69">
        <v>4</v>
      </c>
      <c r="AK51" s="68"/>
      <c r="AL51" s="69"/>
      <c r="AM51" s="69"/>
      <c r="AN51" s="69"/>
      <c r="AO51" s="144"/>
      <c r="AP51" s="79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</row>
    <row r="52" spans="1:1182" s="13" customFormat="1" ht="15" customHeight="1" thickBot="1" x14ac:dyDescent="0.25">
      <c r="A52" s="63" t="s">
        <v>150</v>
      </c>
      <c r="B52" s="214" t="s">
        <v>151</v>
      </c>
      <c r="C52" s="64" t="s">
        <v>152</v>
      </c>
      <c r="D52" s="147"/>
      <c r="E52" s="66">
        <f t="shared" si="19"/>
        <v>2</v>
      </c>
      <c r="F52" s="67">
        <f t="shared" si="21"/>
        <v>4</v>
      </c>
      <c r="G52" s="196"/>
      <c r="H52" s="197"/>
      <c r="I52" s="197"/>
      <c r="J52" s="197"/>
      <c r="K52" s="198"/>
      <c r="L52" s="199"/>
      <c r="M52" s="197"/>
      <c r="N52" s="197"/>
      <c r="O52" s="197"/>
      <c r="P52" s="200"/>
      <c r="Q52" s="196"/>
      <c r="R52" s="197"/>
      <c r="S52" s="197"/>
      <c r="T52" s="197"/>
      <c r="U52" s="198"/>
      <c r="V52" s="199"/>
      <c r="W52" s="197"/>
      <c r="X52" s="197"/>
      <c r="Y52" s="197"/>
      <c r="Z52" s="200"/>
      <c r="AA52" s="196"/>
      <c r="AB52" s="197"/>
      <c r="AC52" s="197"/>
      <c r="AD52" s="197"/>
      <c r="AE52" s="198"/>
      <c r="AF52" s="109">
        <v>0</v>
      </c>
      <c r="AG52" s="54">
        <v>0</v>
      </c>
      <c r="AH52" s="54">
        <v>2</v>
      </c>
      <c r="AI52" s="54" t="s">
        <v>31</v>
      </c>
      <c r="AJ52" s="55">
        <v>4</v>
      </c>
      <c r="AK52" s="68"/>
      <c r="AL52" s="69"/>
      <c r="AM52" s="69"/>
      <c r="AN52" s="69"/>
      <c r="AO52" s="144"/>
      <c r="AP52" s="79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</row>
    <row r="53" spans="1:1182" ht="15" customHeight="1" thickBot="1" x14ac:dyDescent="0.25">
      <c r="A53" s="135" t="s">
        <v>153</v>
      </c>
      <c r="B53" s="136" t="s">
        <v>154</v>
      </c>
      <c r="C53" s="137"/>
      <c r="D53" s="60"/>
      <c r="E53" s="118">
        <f>SUM(E54:E60)</f>
        <v>22</v>
      </c>
      <c r="F53" s="219">
        <f>SUM(F54:F60)</f>
        <v>27</v>
      </c>
      <c r="G53" s="139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40">
        <f t="shared" si="22"/>
        <v>0</v>
      </c>
      <c r="L53" s="139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40">
        <f t="shared" si="22"/>
        <v>0</v>
      </c>
      <c r="Q53" s="139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40">
        <f t="shared" si="22"/>
        <v>0</v>
      </c>
      <c r="V53" s="139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40">
        <f t="shared" si="22"/>
        <v>0</v>
      </c>
      <c r="AA53" s="139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40">
        <f t="shared" si="22"/>
        <v>0</v>
      </c>
      <c r="AF53" s="139">
        <f t="shared" si="22"/>
        <v>9</v>
      </c>
      <c r="AG53" s="45">
        <f t="shared" si="22"/>
        <v>6</v>
      </c>
      <c r="AH53" s="45">
        <f t="shared" si="22"/>
        <v>7</v>
      </c>
      <c r="AI53" s="45">
        <f t="shared" si="22"/>
        <v>0</v>
      </c>
      <c r="AJ53" s="140">
        <f t="shared" si="22"/>
        <v>27</v>
      </c>
      <c r="AK53" s="139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40">
        <f t="shared" si="22"/>
        <v>0</v>
      </c>
      <c r="AP53" s="62"/>
    </row>
    <row r="54" spans="1:1182" s="13" customFormat="1" ht="15" customHeight="1" x14ac:dyDescent="0.2">
      <c r="A54" s="63" t="s">
        <v>155</v>
      </c>
      <c r="B54" s="215" t="s">
        <v>156</v>
      </c>
      <c r="C54" s="96" t="s">
        <v>157</v>
      </c>
      <c r="D54" s="65" t="s">
        <v>30</v>
      </c>
      <c r="E54" s="66">
        <f t="shared" ref="E54:E60" si="23">G54+H54+I54+L54+M54+N54+Q54+R54+S54+V54+W54+X54+AA54+AB54+AC54+AF54+AG54+AH54+AK54+AL54+AM54</f>
        <v>3</v>
      </c>
      <c r="F54" s="67">
        <v>4</v>
      </c>
      <c r="G54" s="141"/>
      <c r="H54" s="75"/>
      <c r="I54" s="75"/>
      <c r="J54" s="75"/>
      <c r="K54" s="75"/>
      <c r="L54" s="141"/>
      <c r="M54" s="75"/>
      <c r="N54" s="75"/>
      <c r="O54" s="75"/>
      <c r="P54" s="143"/>
      <c r="Q54" s="75"/>
      <c r="R54" s="75"/>
      <c r="S54" s="75"/>
      <c r="T54" s="75"/>
      <c r="U54" s="143"/>
      <c r="V54" s="75"/>
      <c r="W54" s="75"/>
      <c r="X54" s="75"/>
      <c r="Y54" s="75"/>
      <c r="Z54" s="143"/>
      <c r="AA54" s="75"/>
      <c r="AB54" s="75"/>
      <c r="AC54" s="75"/>
      <c r="AD54" s="75"/>
      <c r="AE54" s="67"/>
      <c r="AF54" s="148">
        <v>1</v>
      </c>
      <c r="AG54" s="149">
        <v>2</v>
      </c>
      <c r="AH54" s="149">
        <v>0</v>
      </c>
      <c r="AI54" s="149" t="s">
        <v>27</v>
      </c>
      <c r="AJ54" s="150">
        <v>4</v>
      </c>
      <c r="AK54" s="69"/>
      <c r="AL54" s="69"/>
      <c r="AM54" s="69"/>
      <c r="AN54" s="69"/>
      <c r="AO54" s="144"/>
      <c r="AP54" s="79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</row>
    <row r="55" spans="1:1182" s="13" customFormat="1" ht="15" customHeight="1" x14ac:dyDescent="0.2">
      <c r="A55" s="63" t="s">
        <v>158</v>
      </c>
      <c r="B55" s="212" t="s">
        <v>145</v>
      </c>
      <c r="C55" s="96" t="s">
        <v>159</v>
      </c>
      <c r="D55" s="124" t="s">
        <v>30</v>
      </c>
      <c r="E55" s="66">
        <f t="shared" si="23"/>
        <v>4</v>
      </c>
      <c r="F55" s="67">
        <v>4</v>
      </c>
      <c r="G55" s="141"/>
      <c r="H55" s="75"/>
      <c r="I55" s="75"/>
      <c r="J55" s="75"/>
      <c r="K55" s="75"/>
      <c r="L55" s="141"/>
      <c r="M55" s="75"/>
      <c r="N55" s="75"/>
      <c r="O55" s="75"/>
      <c r="P55" s="143"/>
      <c r="Q55" s="75"/>
      <c r="R55" s="75"/>
      <c r="S55" s="75"/>
      <c r="T55" s="75"/>
      <c r="U55" s="143"/>
      <c r="V55" s="75"/>
      <c r="W55" s="75"/>
      <c r="X55" s="75"/>
      <c r="Y55" s="75"/>
      <c r="Z55" s="143"/>
      <c r="AA55" s="75"/>
      <c r="AB55" s="75"/>
      <c r="AC55" s="75"/>
      <c r="AD55" s="75"/>
      <c r="AE55" s="67"/>
      <c r="AF55" s="68">
        <v>2</v>
      </c>
      <c r="AG55" s="69">
        <v>2</v>
      </c>
      <c r="AH55" s="69">
        <v>0</v>
      </c>
      <c r="AI55" s="69" t="s">
        <v>27</v>
      </c>
      <c r="AJ55" s="72">
        <v>4</v>
      </c>
      <c r="AK55" s="69"/>
      <c r="AL55" s="69"/>
      <c r="AM55" s="69"/>
      <c r="AN55" s="69"/>
      <c r="AO55" s="144"/>
      <c r="AP55" s="79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</row>
    <row r="56" spans="1:1182" s="13" customFormat="1" ht="15" customHeight="1" x14ac:dyDescent="0.2">
      <c r="A56" s="63" t="s">
        <v>160</v>
      </c>
      <c r="B56" s="80" t="s">
        <v>139</v>
      </c>
      <c r="C56" s="96" t="s">
        <v>140</v>
      </c>
      <c r="D56" s="124" t="s">
        <v>30</v>
      </c>
      <c r="E56" s="66">
        <f t="shared" si="23"/>
        <v>4</v>
      </c>
      <c r="F56" s="115">
        <v>4</v>
      </c>
      <c r="G56" s="141"/>
      <c r="H56" s="75"/>
      <c r="I56" s="75"/>
      <c r="J56" s="75"/>
      <c r="K56" s="75"/>
      <c r="L56" s="141"/>
      <c r="M56" s="75"/>
      <c r="N56" s="75"/>
      <c r="O56" s="75"/>
      <c r="P56" s="143"/>
      <c r="Q56" s="75"/>
      <c r="R56" s="75"/>
      <c r="S56" s="75"/>
      <c r="T56" s="75"/>
      <c r="U56" s="143"/>
      <c r="V56" s="75"/>
      <c r="W56" s="75"/>
      <c r="X56" s="75"/>
      <c r="Y56" s="75"/>
      <c r="Z56" s="143"/>
      <c r="AA56" s="75"/>
      <c r="AB56" s="75"/>
      <c r="AC56" s="75"/>
      <c r="AD56" s="75"/>
      <c r="AE56" s="67"/>
      <c r="AF56" s="151">
        <v>2</v>
      </c>
      <c r="AG56" s="152">
        <v>2</v>
      </c>
      <c r="AH56" s="152">
        <v>0</v>
      </c>
      <c r="AI56" s="152" t="s">
        <v>31</v>
      </c>
      <c r="AJ56" s="153">
        <v>4</v>
      </c>
      <c r="AK56" s="69"/>
      <c r="AL56" s="69"/>
      <c r="AM56" s="69"/>
      <c r="AN56" s="69"/>
      <c r="AO56" s="144"/>
      <c r="AP56" s="79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</row>
    <row r="57" spans="1:1182" s="13" customFormat="1" ht="15" customHeight="1" x14ac:dyDescent="0.2">
      <c r="A57" s="63" t="s">
        <v>161</v>
      </c>
      <c r="B57" s="212" t="s">
        <v>162</v>
      </c>
      <c r="C57" s="96" t="s">
        <v>163</v>
      </c>
      <c r="D57" s="65" t="s">
        <v>30</v>
      </c>
      <c r="E57" s="66">
        <f t="shared" si="23"/>
        <v>3</v>
      </c>
      <c r="F57" s="115">
        <v>4</v>
      </c>
      <c r="G57" s="141"/>
      <c r="H57" s="75"/>
      <c r="I57" s="75"/>
      <c r="J57" s="75"/>
      <c r="K57" s="75"/>
      <c r="L57" s="141"/>
      <c r="M57" s="75"/>
      <c r="N57" s="75"/>
      <c r="O57" s="75"/>
      <c r="P57" s="143"/>
      <c r="Q57" s="75"/>
      <c r="R57" s="75"/>
      <c r="S57" s="75"/>
      <c r="T57" s="75"/>
      <c r="U57" s="143"/>
      <c r="V57" s="75"/>
      <c r="W57" s="75"/>
      <c r="X57" s="75"/>
      <c r="Y57" s="75"/>
      <c r="Z57" s="143"/>
      <c r="AA57" s="75"/>
      <c r="AB57" s="75"/>
      <c r="AC57" s="75"/>
      <c r="AD57" s="75"/>
      <c r="AE57" s="67"/>
      <c r="AF57" s="97">
        <v>2</v>
      </c>
      <c r="AG57" s="98">
        <v>0</v>
      </c>
      <c r="AH57" s="98">
        <v>1</v>
      </c>
      <c r="AI57" s="98" t="s">
        <v>27</v>
      </c>
      <c r="AJ57" s="99">
        <v>4</v>
      </c>
      <c r="AK57" s="69"/>
      <c r="AL57" s="69"/>
      <c r="AM57" s="69"/>
      <c r="AN57" s="69"/>
      <c r="AO57" s="144"/>
      <c r="AP57" s="79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</row>
    <row r="58" spans="1:1182" s="13" customFormat="1" ht="15" customHeight="1" x14ac:dyDescent="0.2">
      <c r="A58" s="63" t="s">
        <v>164</v>
      </c>
      <c r="B58" s="212" t="s">
        <v>165</v>
      </c>
      <c r="C58" s="96" t="s">
        <v>166</v>
      </c>
      <c r="D58" s="65" t="s">
        <v>30</v>
      </c>
      <c r="E58" s="66">
        <f t="shared" si="23"/>
        <v>4</v>
      </c>
      <c r="F58" s="115">
        <v>4</v>
      </c>
      <c r="G58" s="141"/>
      <c r="H58" s="75"/>
      <c r="I58" s="75"/>
      <c r="J58" s="75"/>
      <c r="K58" s="75"/>
      <c r="L58" s="141"/>
      <c r="M58" s="75"/>
      <c r="N58" s="75"/>
      <c r="O58" s="75"/>
      <c r="P58" s="143"/>
      <c r="Q58" s="75"/>
      <c r="R58" s="75"/>
      <c r="S58" s="75"/>
      <c r="T58" s="75"/>
      <c r="U58" s="143"/>
      <c r="V58" s="75"/>
      <c r="W58" s="75"/>
      <c r="X58" s="75"/>
      <c r="Y58" s="75"/>
      <c r="Z58" s="143"/>
      <c r="AA58" s="75"/>
      <c r="AB58" s="75"/>
      <c r="AC58" s="75"/>
      <c r="AD58" s="75"/>
      <c r="AE58" s="67"/>
      <c r="AF58" s="97">
        <v>2</v>
      </c>
      <c r="AG58" s="98">
        <v>0</v>
      </c>
      <c r="AH58" s="98">
        <v>2</v>
      </c>
      <c r="AI58" s="98" t="s">
        <v>27</v>
      </c>
      <c r="AJ58" s="99">
        <v>4</v>
      </c>
      <c r="AK58" s="69"/>
      <c r="AL58" s="69"/>
      <c r="AM58" s="69"/>
      <c r="AN58" s="69"/>
      <c r="AO58" s="144"/>
      <c r="AP58" s="79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</row>
    <row r="59" spans="1:1182" s="13" customFormat="1" ht="15" customHeight="1" x14ac:dyDescent="0.2">
      <c r="A59" s="63" t="s">
        <v>167</v>
      </c>
      <c r="B59" s="212" t="s">
        <v>142</v>
      </c>
      <c r="C59" s="96" t="s">
        <v>143</v>
      </c>
      <c r="D59" s="124"/>
      <c r="E59" s="66">
        <f t="shared" si="23"/>
        <v>2</v>
      </c>
      <c r="F59" s="115">
        <v>3</v>
      </c>
      <c r="G59" s="141"/>
      <c r="H59" s="75"/>
      <c r="I59" s="75"/>
      <c r="J59" s="75"/>
      <c r="K59" s="75"/>
      <c r="L59" s="141"/>
      <c r="M59" s="75"/>
      <c r="N59" s="75"/>
      <c r="O59" s="75"/>
      <c r="P59" s="143"/>
      <c r="Q59" s="75"/>
      <c r="R59" s="75"/>
      <c r="S59" s="75"/>
      <c r="T59" s="75"/>
      <c r="U59" s="143"/>
      <c r="V59" s="75"/>
      <c r="W59" s="75"/>
      <c r="X59" s="75"/>
      <c r="Y59" s="75"/>
      <c r="Z59" s="143"/>
      <c r="AA59" s="75"/>
      <c r="AB59" s="75"/>
      <c r="AC59" s="75"/>
      <c r="AD59" s="75"/>
      <c r="AE59" s="67"/>
      <c r="AF59" s="151">
        <v>0</v>
      </c>
      <c r="AG59" s="152">
        <v>0</v>
      </c>
      <c r="AH59" s="152">
        <v>2</v>
      </c>
      <c r="AI59" s="152" t="s">
        <v>31</v>
      </c>
      <c r="AJ59" s="153">
        <v>3</v>
      </c>
      <c r="AK59" s="69"/>
      <c r="AL59" s="69"/>
      <c r="AM59" s="69"/>
      <c r="AN59" s="69"/>
      <c r="AO59" s="144"/>
      <c r="AP59" s="79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</row>
    <row r="60" spans="1:1182" s="13" customFormat="1" ht="15" customHeight="1" thickBot="1" x14ac:dyDescent="0.25">
      <c r="A60" s="63" t="s">
        <v>168</v>
      </c>
      <c r="B60" s="214" t="s">
        <v>151</v>
      </c>
      <c r="C60" s="64" t="s">
        <v>152</v>
      </c>
      <c r="D60" s="130"/>
      <c r="E60" s="66">
        <f t="shared" si="23"/>
        <v>2</v>
      </c>
      <c r="F60" s="67">
        <f t="shared" si="20"/>
        <v>4</v>
      </c>
      <c r="G60" s="141"/>
      <c r="H60" s="75"/>
      <c r="I60" s="75"/>
      <c r="J60" s="75"/>
      <c r="K60" s="75"/>
      <c r="L60" s="141"/>
      <c r="M60" s="75"/>
      <c r="N60" s="75"/>
      <c r="O60" s="75"/>
      <c r="P60" s="143"/>
      <c r="Q60" s="75"/>
      <c r="R60" s="75"/>
      <c r="S60" s="75"/>
      <c r="T60" s="75"/>
      <c r="U60" s="143"/>
      <c r="V60" s="75"/>
      <c r="W60" s="75"/>
      <c r="X60" s="75"/>
      <c r="Y60" s="75"/>
      <c r="Z60" s="143"/>
      <c r="AA60" s="75"/>
      <c r="AB60" s="75"/>
      <c r="AC60" s="75"/>
      <c r="AD60" s="75"/>
      <c r="AE60" s="154"/>
      <c r="AF60" s="155">
        <v>0</v>
      </c>
      <c r="AG60" s="156">
        <v>0</v>
      </c>
      <c r="AH60" s="156">
        <v>2</v>
      </c>
      <c r="AI60" s="156" t="s">
        <v>31</v>
      </c>
      <c r="AJ60" s="157">
        <v>4</v>
      </c>
      <c r="AK60" s="69"/>
      <c r="AL60" s="69"/>
      <c r="AM60" s="69"/>
      <c r="AN60" s="69"/>
      <c r="AO60" s="144"/>
      <c r="AP60" s="79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</row>
    <row r="61" spans="1:1182" ht="15" customHeight="1" thickBot="1" x14ac:dyDescent="0.25">
      <c r="A61" s="158"/>
      <c r="B61" s="159" t="s">
        <v>169</v>
      </c>
      <c r="C61" s="160"/>
      <c r="D61" s="161"/>
      <c r="E61" s="118">
        <f>SUM(E62:E65)</f>
        <v>8</v>
      </c>
      <c r="F61" s="219">
        <f>SUM(F62:F65)</f>
        <v>12</v>
      </c>
      <c r="G61" s="139">
        <f t="shared" ref="G61:AO61" si="24">SUM(G62:G63)</f>
        <v>1</v>
      </c>
      <c r="H61" s="45">
        <f t="shared" si="24"/>
        <v>1</v>
      </c>
      <c r="I61" s="45">
        <f t="shared" si="24"/>
        <v>0</v>
      </c>
      <c r="J61" s="45">
        <f t="shared" si="24"/>
        <v>0</v>
      </c>
      <c r="K61" s="140">
        <f t="shared" si="24"/>
        <v>3</v>
      </c>
      <c r="L61" s="45">
        <f t="shared" si="24"/>
        <v>1</v>
      </c>
      <c r="M61" s="45">
        <f t="shared" si="24"/>
        <v>1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9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40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9">
        <f t="shared" si="24"/>
        <v>0</v>
      </c>
      <c r="AB61" s="45">
        <v>2</v>
      </c>
      <c r="AC61" s="45">
        <f t="shared" si="24"/>
        <v>0</v>
      </c>
      <c r="AD61" s="45">
        <f t="shared" si="24"/>
        <v>0</v>
      </c>
      <c r="AE61" s="140">
        <v>3</v>
      </c>
      <c r="AF61" s="45">
        <v>0</v>
      </c>
      <c r="AG61" s="45">
        <v>2</v>
      </c>
      <c r="AH61" s="45">
        <f t="shared" si="24"/>
        <v>0</v>
      </c>
      <c r="AI61" s="45">
        <f t="shared" si="24"/>
        <v>0</v>
      </c>
      <c r="AJ61" s="45">
        <v>3</v>
      </c>
      <c r="AK61" s="139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40">
        <f t="shared" si="24"/>
        <v>0</v>
      </c>
      <c r="AP61" s="62"/>
    </row>
    <row r="62" spans="1:1182" ht="15" customHeight="1" x14ac:dyDescent="0.2">
      <c r="A62" s="133" t="s">
        <v>170</v>
      </c>
      <c r="B62" s="212" t="s">
        <v>171</v>
      </c>
      <c r="C62" s="64" t="s">
        <v>172</v>
      </c>
      <c r="D62" s="119"/>
      <c r="E62" s="66">
        <f>G62+H62+I62+L62+M62+N62+Q62+R62+S62+V62+W62+X62+AA62+AB62+AC62+AF62+AG62+AH62+AK62+AL62+AM62</f>
        <v>2</v>
      </c>
      <c r="F62" s="67">
        <f t="shared" ref="F62:F63" si="25">K62+P62+U62+Z62+AE62+AJ62+AO62</f>
        <v>3</v>
      </c>
      <c r="G62" s="68">
        <v>1</v>
      </c>
      <c r="H62" s="69">
        <v>1</v>
      </c>
      <c r="I62" s="162">
        <v>0</v>
      </c>
      <c r="J62" s="69" t="s">
        <v>27</v>
      </c>
      <c r="K62" s="70">
        <v>3</v>
      </c>
      <c r="L62" s="69"/>
      <c r="M62" s="69"/>
      <c r="N62" s="69"/>
      <c r="O62" s="69"/>
      <c r="P62" s="163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2"/>
      <c r="AC62" s="132"/>
      <c r="AD62" s="132"/>
      <c r="AE62" s="76"/>
      <c r="AF62" s="142"/>
      <c r="AG62" s="142"/>
      <c r="AH62" s="142"/>
      <c r="AI62" s="142"/>
      <c r="AJ62" s="73"/>
      <c r="AK62" s="164"/>
      <c r="AL62" s="165"/>
      <c r="AM62" s="165"/>
      <c r="AN62" s="165"/>
      <c r="AO62" s="166"/>
      <c r="AP62" s="167"/>
    </row>
    <row r="63" spans="1:1182" ht="15" customHeight="1" x14ac:dyDescent="0.2">
      <c r="A63" s="133" t="s">
        <v>173</v>
      </c>
      <c r="B63" s="213" t="s">
        <v>171</v>
      </c>
      <c r="C63" s="64" t="s">
        <v>174</v>
      </c>
      <c r="D63" s="124"/>
      <c r="E63" s="66">
        <f t="shared" ref="E63" si="26">G63+H63+I63+L63+M63+N63+Q63+R63+S63+V63+W63+X63+AA63+AB63+AC63+AF63+AG63+AH63+AK63+AL63+AM63</f>
        <v>2</v>
      </c>
      <c r="F63" s="67">
        <f t="shared" si="25"/>
        <v>3</v>
      </c>
      <c r="G63" s="84"/>
      <c r="H63" s="85"/>
      <c r="I63" s="85"/>
      <c r="J63" s="85"/>
      <c r="K63" s="86"/>
      <c r="L63" s="54">
        <v>1</v>
      </c>
      <c r="M63" s="54">
        <v>1</v>
      </c>
      <c r="N63" s="54">
        <v>0</v>
      </c>
      <c r="O63" s="54" t="s">
        <v>27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68"/>
      <c r="AL63" s="169"/>
      <c r="AM63" s="169"/>
      <c r="AN63" s="169"/>
      <c r="AO63" s="170"/>
      <c r="AP63" s="171"/>
    </row>
    <row r="64" spans="1:1182" ht="15" customHeight="1" x14ac:dyDescent="0.2">
      <c r="A64" s="178" t="s">
        <v>175</v>
      </c>
      <c r="B64" s="216" t="s">
        <v>176</v>
      </c>
      <c r="C64" s="94" t="s">
        <v>177</v>
      </c>
      <c r="D64" s="65"/>
      <c r="E64" s="65">
        <v>2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2</v>
      </c>
      <c r="AC64" s="69">
        <v>0</v>
      </c>
      <c r="AD64" s="69" t="s">
        <v>31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182" ht="15" customHeight="1" thickBot="1" x14ac:dyDescent="0.25">
      <c r="A65" s="179" t="s">
        <v>178</v>
      </c>
      <c r="B65" s="217" t="s">
        <v>176</v>
      </c>
      <c r="C65" s="180" t="s">
        <v>179</v>
      </c>
      <c r="D65" s="181"/>
      <c r="E65" s="181">
        <v>2</v>
      </c>
      <c r="F65" s="181">
        <v>3</v>
      </c>
      <c r="G65" s="155"/>
      <c r="H65" s="156"/>
      <c r="I65" s="156"/>
      <c r="J65" s="156"/>
      <c r="K65" s="157"/>
      <c r="L65" s="155"/>
      <c r="M65" s="156"/>
      <c r="N65" s="156"/>
      <c r="O65" s="156"/>
      <c r="P65" s="157"/>
      <c r="Q65" s="155"/>
      <c r="R65" s="156"/>
      <c r="S65" s="156"/>
      <c r="T65" s="156"/>
      <c r="U65" s="157"/>
      <c r="V65" s="155"/>
      <c r="W65" s="156"/>
      <c r="X65" s="156"/>
      <c r="Y65" s="156"/>
      <c r="Z65" s="157"/>
      <c r="AA65" s="155"/>
      <c r="AB65" s="156"/>
      <c r="AC65" s="156"/>
      <c r="AD65" s="156"/>
      <c r="AE65" s="157"/>
      <c r="AF65" s="155">
        <v>0</v>
      </c>
      <c r="AG65" s="156">
        <v>2</v>
      </c>
      <c r="AH65" s="156">
        <v>0</v>
      </c>
      <c r="AI65" s="156" t="s">
        <v>31</v>
      </c>
      <c r="AJ65" s="157">
        <v>3</v>
      </c>
      <c r="AK65" s="155"/>
      <c r="AL65" s="156"/>
      <c r="AM65" s="156"/>
      <c r="AN65" s="156"/>
      <c r="AO65" s="157"/>
      <c r="AP65" s="182"/>
    </row>
    <row r="66" spans="1:1182" s="15" customFormat="1" ht="15" customHeight="1" thickBot="1" x14ac:dyDescent="0.25">
      <c r="A66" s="172"/>
      <c r="B66" s="250" t="s">
        <v>180</v>
      </c>
      <c r="C66" s="251"/>
      <c r="D66" s="118"/>
      <c r="E66" s="220">
        <f t="shared" ref="E66:AO66" si="27">SUM(E67:E71)</f>
        <v>5</v>
      </c>
      <c r="F66" s="221">
        <f t="shared" si="27"/>
        <v>4</v>
      </c>
      <c r="G66" s="158">
        <f t="shared" si="27"/>
        <v>0</v>
      </c>
      <c r="H66" s="204">
        <f t="shared" si="27"/>
        <v>2</v>
      </c>
      <c r="I66" s="204">
        <f t="shared" si="27"/>
        <v>0</v>
      </c>
      <c r="J66" s="204">
        <f t="shared" si="27"/>
        <v>0</v>
      </c>
      <c r="K66" s="202">
        <f t="shared" si="27"/>
        <v>1</v>
      </c>
      <c r="L66" s="158">
        <f t="shared" si="27"/>
        <v>0</v>
      </c>
      <c r="M66" s="204">
        <f t="shared" si="27"/>
        <v>1</v>
      </c>
      <c r="N66" s="204">
        <f t="shared" si="27"/>
        <v>0</v>
      </c>
      <c r="O66" s="204">
        <f t="shared" si="27"/>
        <v>0</v>
      </c>
      <c r="P66" s="202">
        <f t="shared" si="27"/>
        <v>1</v>
      </c>
      <c r="Q66" s="158">
        <f t="shared" si="27"/>
        <v>0</v>
      </c>
      <c r="R66" s="204">
        <f t="shared" si="27"/>
        <v>1</v>
      </c>
      <c r="S66" s="204">
        <f t="shared" si="27"/>
        <v>0</v>
      </c>
      <c r="T66" s="204">
        <f t="shared" si="27"/>
        <v>0</v>
      </c>
      <c r="U66" s="202">
        <f t="shared" si="27"/>
        <v>1</v>
      </c>
      <c r="V66" s="158">
        <f t="shared" si="27"/>
        <v>0</v>
      </c>
      <c r="W66" s="204">
        <f t="shared" si="27"/>
        <v>1</v>
      </c>
      <c r="X66" s="204">
        <f t="shared" si="27"/>
        <v>0</v>
      </c>
      <c r="Y66" s="204">
        <f t="shared" si="27"/>
        <v>0</v>
      </c>
      <c r="Z66" s="202">
        <f t="shared" si="27"/>
        <v>1</v>
      </c>
      <c r="AA66" s="158">
        <f t="shared" si="27"/>
        <v>0</v>
      </c>
      <c r="AB66" s="204">
        <f t="shared" si="27"/>
        <v>0</v>
      </c>
      <c r="AC66" s="204">
        <f t="shared" si="27"/>
        <v>0</v>
      </c>
      <c r="AD66" s="204">
        <f t="shared" si="27"/>
        <v>0</v>
      </c>
      <c r="AE66" s="202">
        <f t="shared" si="27"/>
        <v>0</v>
      </c>
      <c r="AF66" s="158">
        <f t="shared" si="27"/>
        <v>0</v>
      </c>
      <c r="AG66" s="204">
        <f t="shared" si="27"/>
        <v>0</v>
      </c>
      <c r="AH66" s="204">
        <f t="shared" si="27"/>
        <v>0</v>
      </c>
      <c r="AI66" s="204">
        <f t="shared" si="27"/>
        <v>0</v>
      </c>
      <c r="AJ66" s="202">
        <f t="shared" si="27"/>
        <v>0</v>
      </c>
      <c r="AK66" s="158">
        <f t="shared" si="27"/>
        <v>0</v>
      </c>
      <c r="AL66" s="204">
        <f t="shared" si="27"/>
        <v>0</v>
      </c>
      <c r="AM66" s="204">
        <f t="shared" si="27"/>
        <v>0</v>
      </c>
      <c r="AN66" s="204">
        <f t="shared" si="27"/>
        <v>0</v>
      </c>
      <c r="AO66" s="202">
        <f t="shared" si="27"/>
        <v>0</v>
      </c>
      <c r="AP66" s="173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</row>
    <row r="67" spans="1:1182" ht="15" customHeight="1" x14ac:dyDescent="0.2">
      <c r="A67" s="174" t="s">
        <v>181</v>
      </c>
      <c r="B67" s="83" t="s">
        <v>213</v>
      </c>
      <c r="C67" s="94" t="s">
        <v>182</v>
      </c>
      <c r="D67" s="175"/>
      <c r="E67" s="175">
        <f>G67+H67+I67+L67+M67+N67+Q67+R67+S67+V67+W67+X67+AA67+AB67+AC67+AF67+AG67+AH67+AK67+AL67+AM67</f>
        <v>1</v>
      </c>
      <c r="F67" s="175">
        <v>1</v>
      </c>
      <c r="G67" s="148">
        <v>0</v>
      </c>
      <c r="H67" s="149">
        <v>1</v>
      </c>
      <c r="I67" s="149">
        <v>0</v>
      </c>
      <c r="J67" s="149" t="s">
        <v>183</v>
      </c>
      <c r="K67" s="150">
        <v>1</v>
      </c>
      <c r="L67" s="148"/>
      <c r="M67" s="149"/>
      <c r="N67" s="149"/>
      <c r="O67" s="149"/>
      <c r="P67" s="150"/>
      <c r="Q67" s="148"/>
      <c r="R67" s="149"/>
      <c r="S67" s="149"/>
      <c r="T67" s="149"/>
      <c r="U67" s="150"/>
      <c r="V67" s="148"/>
      <c r="W67" s="149"/>
      <c r="X67" s="149"/>
      <c r="Y67" s="149"/>
      <c r="Z67" s="150"/>
      <c r="AA67" s="148"/>
      <c r="AB67" s="149"/>
      <c r="AC67" s="149"/>
      <c r="AD67" s="149"/>
      <c r="AE67" s="150"/>
      <c r="AF67" s="148"/>
      <c r="AG67" s="149"/>
      <c r="AH67" s="149"/>
      <c r="AI67" s="149"/>
      <c r="AJ67" s="150"/>
      <c r="AK67" s="148"/>
      <c r="AL67" s="149"/>
      <c r="AM67" s="149"/>
      <c r="AN67" s="149"/>
      <c r="AO67" s="150"/>
      <c r="AP67" s="176"/>
    </row>
    <row r="68" spans="1:1182" ht="15" customHeight="1" x14ac:dyDescent="0.2">
      <c r="A68" s="177" t="s">
        <v>184</v>
      </c>
      <c r="B68" s="83" t="s">
        <v>214</v>
      </c>
      <c r="C68" s="94" t="s">
        <v>185</v>
      </c>
      <c r="D68" s="65"/>
      <c r="E68" s="65">
        <f>G68+H68+I68+L68+M68+N68+Q68+R68+S68+V68+W68+X68+AA68+AB68+AC68+AF68+AG68+AH68+AK68+AL68+AM68</f>
        <v>1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1</v>
      </c>
      <c r="N68" s="69">
        <v>0</v>
      </c>
      <c r="O68" s="69" t="s">
        <v>183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182" ht="15" customHeight="1" x14ac:dyDescent="0.2">
      <c r="A69" s="177" t="s">
        <v>186</v>
      </c>
      <c r="B69" s="83" t="s">
        <v>215</v>
      </c>
      <c r="C69" s="94" t="s">
        <v>187</v>
      </c>
      <c r="D69" s="65"/>
      <c r="E69" s="65">
        <f t="shared" ref="E69:E70" si="28">G69+H69+I69+L69+M69+N69+Q69+R69+S69+V69+W69+X69+AA69+AB69+AC69+AF69+AG69+AH69+AK69+AL69+AM69</f>
        <v>1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1</v>
      </c>
      <c r="S69" s="69">
        <v>0</v>
      </c>
      <c r="T69" s="69" t="s">
        <v>183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182" ht="15" customHeight="1" x14ac:dyDescent="0.2">
      <c r="A70" s="177" t="s">
        <v>188</v>
      </c>
      <c r="B70" s="83" t="s">
        <v>216</v>
      </c>
      <c r="C70" s="94" t="s">
        <v>189</v>
      </c>
      <c r="D70" s="65"/>
      <c r="E70" s="65">
        <f t="shared" si="28"/>
        <v>1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1</v>
      </c>
      <c r="X70" s="69">
        <v>0</v>
      </c>
      <c r="Y70" s="69" t="s">
        <v>183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182" ht="15" customHeight="1" thickBot="1" x14ac:dyDescent="0.25">
      <c r="A71" s="177" t="s">
        <v>190</v>
      </c>
      <c r="B71" s="83" t="s">
        <v>191</v>
      </c>
      <c r="C71" s="94" t="s">
        <v>192</v>
      </c>
      <c r="D71" s="65"/>
      <c r="E71" s="65">
        <v>1</v>
      </c>
      <c r="F71" s="65">
        <v>0</v>
      </c>
      <c r="G71" s="68">
        <v>0</v>
      </c>
      <c r="H71" s="69">
        <v>1</v>
      </c>
      <c r="I71" s="69">
        <v>0</v>
      </c>
      <c r="J71" s="69" t="s">
        <v>193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182" ht="15" customHeight="1" thickBot="1" x14ac:dyDescent="0.25">
      <c r="A72" s="57"/>
      <c r="B72" s="231" t="s">
        <v>194</v>
      </c>
      <c r="C72" s="208" t="s">
        <v>195</v>
      </c>
      <c r="D72" s="138"/>
      <c r="E72" s="118">
        <v>33</v>
      </c>
      <c r="F72" s="118">
        <v>20</v>
      </c>
      <c r="G72" s="183">
        <v>0</v>
      </c>
      <c r="H72" s="184">
        <v>0</v>
      </c>
      <c r="I72" s="184">
        <v>0</v>
      </c>
      <c r="J72" s="138">
        <v>0</v>
      </c>
      <c r="K72" s="185">
        <v>0</v>
      </c>
      <c r="L72" s="183">
        <v>0</v>
      </c>
      <c r="M72" s="184">
        <v>0</v>
      </c>
      <c r="N72" s="184">
        <v>0</v>
      </c>
      <c r="O72" s="138">
        <v>0</v>
      </c>
      <c r="P72" s="185">
        <v>0</v>
      </c>
      <c r="Q72" s="183">
        <v>0</v>
      </c>
      <c r="R72" s="184">
        <v>0</v>
      </c>
      <c r="S72" s="184">
        <v>0</v>
      </c>
      <c r="T72" s="138">
        <v>0</v>
      </c>
      <c r="U72" s="185">
        <v>0</v>
      </c>
      <c r="V72" s="183">
        <v>0</v>
      </c>
      <c r="W72" s="184">
        <v>0</v>
      </c>
      <c r="X72" s="184">
        <v>0</v>
      </c>
      <c r="Y72" s="138">
        <v>0</v>
      </c>
      <c r="Z72" s="185">
        <v>0</v>
      </c>
      <c r="AA72" s="183">
        <v>0</v>
      </c>
      <c r="AB72" s="184">
        <v>0</v>
      </c>
      <c r="AC72" s="184">
        <v>0</v>
      </c>
      <c r="AD72" s="138">
        <v>0</v>
      </c>
      <c r="AE72" s="185">
        <v>0</v>
      </c>
      <c r="AF72" s="183">
        <v>0</v>
      </c>
      <c r="AG72" s="184">
        <v>0</v>
      </c>
      <c r="AH72" s="184">
        <v>0</v>
      </c>
      <c r="AI72" s="138">
        <v>0</v>
      </c>
      <c r="AJ72" s="185">
        <v>0</v>
      </c>
      <c r="AK72" s="183">
        <v>0</v>
      </c>
      <c r="AL72" s="184">
        <v>0</v>
      </c>
      <c r="AM72" s="184">
        <v>0</v>
      </c>
      <c r="AN72" s="138" t="s">
        <v>31</v>
      </c>
      <c r="AO72" s="185">
        <v>20</v>
      </c>
      <c r="AP72" s="134"/>
    </row>
    <row r="73" spans="1:1182" ht="15" customHeight="1" thickBot="1" x14ac:dyDescent="0.25">
      <c r="A73" s="158"/>
      <c r="B73" s="232" t="s">
        <v>196</v>
      </c>
      <c r="C73" s="209" t="s">
        <v>197</v>
      </c>
      <c r="D73" s="139"/>
      <c r="E73" s="118">
        <f t="shared" ref="E73" si="29">G73+H73+I73+L73+M73+N73+Q73+R73+S73+V73+W73+X73+AA73+AB73+AC73+AF73+AG73+AH73+AK73+AL73+AM73</f>
        <v>0</v>
      </c>
      <c r="F73" s="118">
        <v>10</v>
      </c>
      <c r="G73" s="183">
        <v>0</v>
      </c>
      <c r="H73" s="184">
        <v>0</v>
      </c>
      <c r="I73" s="184">
        <v>0</v>
      </c>
      <c r="J73" s="184">
        <v>0</v>
      </c>
      <c r="K73" s="186">
        <v>0</v>
      </c>
      <c r="L73" s="183">
        <v>0</v>
      </c>
      <c r="M73" s="184">
        <v>0</v>
      </c>
      <c r="N73" s="184">
        <v>0</v>
      </c>
      <c r="O73" s="184">
        <v>0</v>
      </c>
      <c r="P73" s="186">
        <v>0</v>
      </c>
      <c r="Q73" s="183">
        <v>0</v>
      </c>
      <c r="R73" s="184">
        <v>0</v>
      </c>
      <c r="S73" s="184">
        <v>0</v>
      </c>
      <c r="T73" s="184">
        <v>0</v>
      </c>
      <c r="U73" s="186">
        <v>0</v>
      </c>
      <c r="V73" s="183">
        <v>0</v>
      </c>
      <c r="W73" s="184">
        <v>0</v>
      </c>
      <c r="X73" s="184">
        <v>0</v>
      </c>
      <c r="Y73" s="184">
        <v>0</v>
      </c>
      <c r="Z73" s="186">
        <v>0</v>
      </c>
      <c r="AA73" s="183">
        <v>0</v>
      </c>
      <c r="AB73" s="184">
        <v>0</v>
      </c>
      <c r="AC73" s="184">
        <v>0</v>
      </c>
      <c r="AD73" s="184">
        <v>0</v>
      </c>
      <c r="AE73" s="186">
        <v>0</v>
      </c>
      <c r="AF73" s="183">
        <v>0</v>
      </c>
      <c r="AG73" s="184">
        <v>0</v>
      </c>
      <c r="AH73" s="184">
        <v>0</v>
      </c>
      <c r="AI73" s="184">
        <v>0</v>
      </c>
      <c r="AJ73" s="186">
        <v>0</v>
      </c>
      <c r="AK73" s="183">
        <v>0</v>
      </c>
      <c r="AL73" s="184">
        <v>0</v>
      </c>
      <c r="AM73" s="184">
        <v>0</v>
      </c>
      <c r="AN73" s="138" t="s">
        <v>31</v>
      </c>
      <c r="AO73" s="185">
        <v>10</v>
      </c>
      <c r="AP73" s="62"/>
    </row>
    <row r="74" spans="1:1182" ht="15" customHeight="1" thickBot="1" x14ac:dyDescent="0.25">
      <c r="A74" s="139"/>
      <c r="B74" s="59"/>
      <c r="C74" s="187" t="s">
        <v>198</v>
      </c>
      <c r="D74" s="57"/>
      <c r="E74" s="118">
        <f>E8+E29+E33+E45+E61+E66</f>
        <v>150</v>
      </c>
      <c r="F74" s="118">
        <f t="shared" ref="F74:AM74" si="30">F8+F29+F33+F45+F61+F66+F72+F73</f>
        <v>210</v>
      </c>
      <c r="G74" s="118">
        <f t="shared" si="30"/>
        <v>10</v>
      </c>
      <c r="H74" s="118">
        <f t="shared" si="30"/>
        <v>9</v>
      </c>
      <c r="I74" s="118">
        <f t="shared" si="30"/>
        <v>5</v>
      </c>
      <c r="J74" s="118">
        <f t="shared" si="30"/>
        <v>0</v>
      </c>
      <c r="K74" s="118">
        <f t="shared" si="30"/>
        <v>30</v>
      </c>
      <c r="L74" s="118">
        <f t="shared" si="30"/>
        <v>9</v>
      </c>
      <c r="M74" s="118">
        <f t="shared" si="30"/>
        <v>13</v>
      </c>
      <c r="N74" s="118">
        <f t="shared" si="30"/>
        <v>2</v>
      </c>
      <c r="O74" s="118">
        <f t="shared" si="30"/>
        <v>0</v>
      </c>
      <c r="P74" s="118">
        <f t="shared" si="30"/>
        <v>28</v>
      </c>
      <c r="Q74" s="118">
        <f t="shared" si="30"/>
        <v>11</v>
      </c>
      <c r="R74" s="118">
        <f t="shared" si="30"/>
        <v>18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12</v>
      </c>
      <c r="W74" s="118">
        <f t="shared" si="30"/>
        <v>11</v>
      </c>
      <c r="X74" s="118">
        <f t="shared" si="30"/>
        <v>2</v>
      </c>
      <c r="Y74" s="118">
        <f t="shared" si="30"/>
        <v>0</v>
      </c>
      <c r="Z74" s="118">
        <f t="shared" si="30"/>
        <v>28</v>
      </c>
      <c r="AA74" s="118">
        <f t="shared" si="30"/>
        <v>11</v>
      </c>
      <c r="AB74" s="118">
        <f t="shared" si="30"/>
        <v>13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8</v>
      </c>
      <c r="AG74" s="118">
        <f t="shared" si="30"/>
        <v>10</v>
      </c>
      <c r="AH74" s="118">
        <f t="shared" si="30"/>
        <v>6</v>
      </c>
      <c r="AI74" s="118">
        <f t="shared" si="30"/>
        <v>0</v>
      </c>
      <c r="AJ74" s="118">
        <f>AJ8+AJ29+AJ33+AJ45+AJ61+AJ66+AJ72+AJ73</f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182" ht="15" customHeight="1" x14ac:dyDescent="0.2">
      <c r="A75" s="119"/>
      <c r="B75" s="188"/>
      <c r="C75" s="189" t="s">
        <v>199</v>
      </c>
      <c r="D75" s="119"/>
      <c r="E75" s="65">
        <f>J75+O75+T75+Y75+AD75+AI75+AN75</f>
        <v>1</v>
      </c>
      <c r="F75" s="190"/>
      <c r="G75" s="148"/>
      <c r="H75" s="149"/>
      <c r="I75" s="149"/>
      <c r="J75" s="149">
        <v>1</v>
      </c>
      <c r="K75" s="150"/>
      <c r="L75" s="69"/>
      <c r="M75" s="69"/>
      <c r="N75" s="69"/>
      <c r="O75" s="69">
        <v>0</v>
      </c>
      <c r="P75" s="71"/>
      <c r="Q75" s="148"/>
      <c r="R75" s="149"/>
      <c r="S75" s="149"/>
      <c r="T75" s="149">
        <v>0</v>
      </c>
      <c r="U75" s="150"/>
      <c r="V75" s="69"/>
      <c r="W75" s="69"/>
      <c r="X75" s="69"/>
      <c r="Y75" s="69">
        <v>0</v>
      </c>
      <c r="Z75" s="71"/>
      <c r="AA75" s="148"/>
      <c r="AB75" s="149"/>
      <c r="AC75" s="149"/>
      <c r="AD75" s="149">
        <f>SUM(COUNTIF(AD$9:AD$28,"a"),COUNTIF(AD$30:AD$32,"a"),COUNTIF(AD$35:AD$44,"a"))</f>
        <v>0</v>
      </c>
      <c r="AE75" s="150"/>
      <c r="AF75" s="69"/>
      <c r="AG75" s="69"/>
      <c r="AH75" s="69"/>
      <c r="AI75" s="69">
        <v>0</v>
      </c>
      <c r="AJ75" s="71"/>
      <c r="AK75" s="148"/>
      <c r="AL75" s="149"/>
      <c r="AM75" s="149"/>
      <c r="AN75" s="149">
        <v>0</v>
      </c>
      <c r="AO75" s="150"/>
      <c r="AP75" s="77"/>
    </row>
    <row r="76" spans="1:1182" ht="15" customHeight="1" x14ac:dyDescent="0.2">
      <c r="A76" s="124"/>
      <c r="B76" s="191"/>
      <c r="C76" s="192" t="s">
        <v>200</v>
      </c>
      <c r="D76" s="124"/>
      <c r="E76" s="65">
        <f t="shared" ref="E76:E78" si="31">J76+O76+T76+Y76+AD76+AI76+AN76</f>
        <v>20</v>
      </c>
      <c r="F76" s="67"/>
      <c r="G76" s="68"/>
      <c r="H76" s="69"/>
      <c r="I76" s="69"/>
      <c r="J76" s="69">
        <f>SUM(COUNTIF(J$9:J$28,"v"),COUNTIF(J$30:J$32,"v"),COUNTIF(J$35:J$44,"v"),COUNTIF(J$62:J$63,"v"))</f>
        <v>3</v>
      </c>
      <c r="K76" s="70"/>
      <c r="L76" s="69"/>
      <c r="M76" s="69"/>
      <c r="N76" s="69"/>
      <c r="O76" s="69">
        <f>SUM(COUNTIF(O$9:O$28,"v"),COUNTIF(O$30:O$32,"v"),COUNTIF(O$35:O$44,"v"),COUNTIF(O$62:O$63,"v"))</f>
        <v>3</v>
      </c>
      <c r="P76" s="71"/>
      <c r="Q76" s="68"/>
      <c r="R76" s="69"/>
      <c r="S76" s="69"/>
      <c r="T76" s="69">
        <v>4</v>
      </c>
      <c r="U76" s="70"/>
      <c r="V76" s="69"/>
      <c r="W76" s="69"/>
      <c r="X76" s="69"/>
      <c r="Y76" s="69">
        <v>3</v>
      </c>
      <c r="Z76" s="71"/>
      <c r="AA76" s="68"/>
      <c r="AB76" s="69"/>
      <c r="AC76" s="69"/>
      <c r="AD76" s="69">
        <f>SUM(COUNTIF(AD$9:AD$28,"v"),COUNTIF(AD$30:AD$32,"v"),COUNTIF(AD$35:AD$44,"v"))</f>
        <v>3</v>
      </c>
      <c r="AE76" s="70"/>
      <c r="AF76" s="69"/>
      <c r="AG76" s="69"/>
      <c r="AH76" s="69"/>
      <c r="AI76" s="69">
        <v>4</v>
      </c>
      <c r="AJ76" s="71"/>
      <c r="AK76" s="68"/>
      <c r="AL76" s="69"/>
      <c r="AM76" s="69"/>
      <c r="AN76" s="69">
        <f>SUM(COUNTIF(AN$9:AN$28,"v"),COUNTIF(AN$30:AN$32,"v"),COUNTIF(AN$35:AN$44,"v"))</f>
        <v>0</v>
      </c>
      <c r="AO76" s="70"/>
      <c r="AP76" s="77"/>
    </row>
    <row r="77" spans="1:1182" ht="15" customHeight="1" x14ac:dyDescent="0.2">
      <c r="A77" s="130"/>
      <c r="B77" s="193"/>
      <c r="C77" s="194" t="s">
        <v>201</v>
      </c>
      <c r="D77" s="119"/>
      <c r="E77" s="65">
        <v>4</v>
      </c>
      <c r="F77" s="5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4"/>
    </row>
    <row r="78" spans="1:1182" ht="15" customHeight="1" thickBot="1" x14ac:dyDescent="0.25">
      <c r="A78" s="130"/>
      <c r="B78" s="193"/>
      <c r="C78" s="194" t="s">
        <v>202</v>
      </c>
      <c r="D78" s="119"/>
      <c r="E78" s="65">
        <f t="shared" si="31"/>
        <v>27</v>
      </c>
      <c r="F78" s="56"/>
      <c r="G78" s="155"/>
      <c r="H78" s="156"/>
      <c r="I78" s="156"/>
      <c r="J78" s="156">
        <f>SUM(COUNTIF(J$9:J$28,"é"),COUNTIF(J$30:J$32,"é"),COUNTIF(J$35:J$44,"é"))</f>
        <v>4</v>
      </c>
      <c r="K78" s="157"/>
      <c r="L78" s="69"/>
      <c r="M78" s="69"/>
      <c r="N78" s="69"/>
      <c r="O78" s="69">
        <f>SUM(COUNTIF(O$9:O$28,"é"),COUNTIF(O$30:O$32,"é"),COUNTIF(O$35:O$44,"é"))</f>
        <v>4</v>
      </c>
      <c r="P78" s="71"/>
      <c r="Q78" s="155"/>
      <c r="R78" s="156"/>
      <c r="S78" s="156"/>
      <c r="T78" s="156">
        <v>4</v>
      </c>
      <c r="U78" s="157"/>
      <c r="V78" s="69"/>
      <c r="W78" s="69"/>
      <c r="X78" s="69"/>
      <c r="Y78" s="69">
        <v>4</v>
      </c>
      <c r="Z78" s="71"/>
      <c r="AA78" s="155"/>
      <c r="AB78" s="156"/>
      <c r="AC78" s="156"/>
      <c r="AD78" s="156">
        <v>5</v>
      </c>
      <c r="AE78" s="157"/>
      <c r="AF78" s="69"/>
      <c r="AG78" s="69"/>
      <c r="AH78" s="69"/>
      <c r="AI78" s="69">
        <v>4</v>
      </c>
      <c r="AJ78" s="71"/>
      <c r="AK78" s="155"/>
      <c r="AL78" s="156"/>
      <c r="AM78" s="156"/>
      <c r="AN78" s="156">
        <v>2</v>
      </c>
      <c r="AO78" s="157"/>
      <c r="AP78" s="126"/>
    </row>
    <row r="79" spans="1:1182" ht="15" customHeight="1" thickBot="1" x14ac:dyDescent="0.25">
      <c r="A79" s="60"/>
      <c r="B79" s="46"/>
      <c r="C79" s="195" t="s">
        <v>203</v>
      </c>
      <c r="D79" s="57"/>
      <c r="E79" s="61">
        <f>SUM(E75:E78)</f>
        <v>52</v>
      </c>
      <c r="F79" s="138"/>
      <c r="G79" s="139">
        <f>SUM(G75:G78)</f>
        <v>0</v>
      </c>
      <c r="H79" s="139">
        <f t="shared" ref="H79:AO79" si="32">SUM(H75:H78)</f>
        <v>0</v>
      </c>
      <c r="I79" s="139">
        <f t="shared" si="32"/>
        <v>0</v>
      </c>
      <c r="J79" s="139">
        <f t="shared" si="32"/>
        <v>9</v>
      </c>
      <c r="K79" s="139">
        <f t="shared" si="32"/>
        <v>0</v>
      </c>
      <c r="L79" s="139">
        <f t="shared" si="32"/>
        <v>0</v>
      </c>
      <c r="M79" s="139">
        <f t="shared" si="32"/>
        <v>0</v>
      </c>
      <c r="N79" s="139">
        <f t="shared" si="32"/>
        <v>0</v>
      </c>
      <c r="O79" s="139">
        <f t="shared" si="32"/>
        <v>8</v>
      </c>
      <c r="P79" s="139">
        <f t="shared" si="32"/>
        <v>0</v>
      </c>
      <c r="Q79" s="139">
        <f t="shared" si="32"/>
        <v>0</v>
      </c>
      <c r="R79" s="139">
        <f t="shared" si="32"/>
        <v>0</v>
      </c>
      <c r="S79" s="139">
        <f t="shared" si="32"/>
        <v>0</v>
      </c>
      <c r="T79" s="139">
        <f t="shared" si="32"/>
        <v>9</v>
      </c>
      <c r="U79" s="139">
        <f t="shared" si="32"/>
        <v>0</v>
      </c>
      <c r="V79" s="139">
        <f t="shared" si="32"/>
        <v>0</v>
      </c>
      <c r="W79" s="139">
        <f t="shared" si="32"/>
        <v>0</v>
      </c>
      <c r="X79" s="139">
        <f t="shared" si="32"/>
        <v>0</v>
      </c>
      <c r="Y79" s="139">
        <f t="shared" si="32"/>
        <v>8</v>
      </c>
      <c r="Z79" s="139">
        <f t="shared" si="32"/>
        <v>0</v>
      </c>
      <c r="AA79" s="139">
        <f t="shared" si="32"/>
        <v>0</v>
      </c>
      <c r="AB79" s="139">
        <f t="shared" si="32"/>
        <v>0</v>
      </c>
      <c r="AC79" s="139">
        <f t="shared" si="32"/>
        <v>0</v>
      </c>
      <c r="AD79" s="139">
        <f t="shared" si="32"/>
        <v>8</v>
      </c>
      <c r="AE79" s="139">
        <f t="shared" si="32"/>
        <v>0</v>
      </c>
      <c r="AF79" s="139">
        <f t="shared" si="32"/>
        <v>0</v>
      </c>
      <c r="AG79" s="139">
        <f t="shared" si="32"/>
        <v>0</v>
      </c>
      <c r="AH79" s="139">
        <f t="shared" si="32"/>
        <v>0</v>
      </c>
      <c r="AI79" s="139">
        <f t="shared" si="32"/>
        <v>8</v>
      </c>
      <c r="AJ79" s="139">
        <f t="shared" si="32"/>
        <v>0</v>
      </c>
      <c r="AK79" s="139">
        <f t="shared" si="32"/>
        <v>0</v>
      </c>
      <c r="AL79" s="139">
        <f t="shared" si="32"/>
        <v>0</v>
      </c>
      <c r="AM79" s="139">
        <f t="shared" si="32"/>
        <v>0</v>
      </c>
      <c r="AN79" s="139">
        <f t="shared" si="32"/>
        <v>2</v>
      </c>
      <c r="AO79" s="60">
        <f t="shared" si="32"/>
        <v>0</v>
      </c>
      <c r="AP79" s="62"/>
    </row>
    <row r="81" spans="1:1182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  <c r="ALF81" s="1"/>
      <c r="ALG81" s="1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  <c r="ALW81" s="1"/>
      <c r="ALX81" s="1"/>
      <c r="ALY81" s="1"/>
      <c r="ALZ81" s="1"/>
      <c r="AMA81" s="1"/>
      <c r="AMB81" s="1"/>
      <c r="AMC81" s="1"/>
      <c r="AMD81" s="1"/>
      <c r="AME81" s="1"/>
      <c r="AMF81" s="1"/>
      <c r="AMG81" s="1"/>
      <c r="AMH81" s="1"/>
      <c r="AMI81" s="1"/>
      <c r="AMJ81" s="1"/>
      <c r="AMK81" s="1"/>
      <c r="AML81" s="1"/>
      <c r="AMM81" s="1"/>
      <c r="AMN81" s="1"/>
      <c r="AMO81" s="1"/>
      <c r="AMP81" s="1"/>
      <c r="AMQ81" s="1"/>
      <c r="AMR81" s="1"/>
      <c r="AMS81" s="1"/>
      <c r="AMT81" s="1"/>
      <c r="AMU81" s="1"/>
      <c r="AMV81" s="1"/>
      <c r="AMW81" s="1"/>
      <c r="AMX81" s="1"/>
      <c r="AMY81" s="1"/>
      <c r="AMZ81" s="1"/>
      <c r="ANA81" s="1"/>
      <c r="ANB81" s="1"/>
      <c r="ANC81" s="1"/>
      <c r="AND81" s="1"/>
      <c r="ANE81" s="1"/>
      <c r="ANF81" s="1"/>
      <c r="ANG81" s="1"/>
      <c r="ANH81" s="1"/>
      <c r="ANI81" s="1"/>
      <c r="ANJ81" s="1"/>
      <c r="ANK81" s="1"/>
      <c r="ANL81" s="1"/>
      <c r="ANM81" s="1"/>
      <c r="ANN81" s="1"/>
      <c r="ANO81" s="1"/>
      <c r="ANP81" s="1"/>
      <c r="ANQ81" s="1"/>
      <c r="ANR81" s="1"/>
      <c r="ANS81" s="1"/>
      <c r="ANT81" s="1"/>
      <c r="ANU81" s="1"/>
      <c r="ANV81" s="1"/>
      <c r="ANW81" s="1"/>
      <c r="ANX81" s="1"/>
      <c r="ANY81" s="1"/>
      <c r="ANZ81" s="1"/>
      <c r="AOA81" s="1"/>
      <c r="AOB81" s="1"/>
      <c r="AOC81" s="1"/>
      <c r="AOD81" s="1"/>
      <c r="AOE81" s="1"/>
      <c r="AOF81" s="1"/>
      <c r="AOG81" s="1"/>
      <c r="AOH81" s="1"/>
      <c r="AOI81" s="1"/>
      <c r="AOJ81" s="1"/>
      <c r="AOK81" s="1"/>
      <c r="AOL81" s="1"/>
      <c r="AOM81" s="1"/>
      <c r="AON81" s="1"/>
      <c r="AOO81" s="1"/>
      <c r="AOP81" s="1"/>
      <c r="AOQ81" s="1"/>
      <c r="AOR81" s="1"/>
      <c r="AOS81" s="1"/>
      <c r="AOT81" s="1"/>
      <c r="AOU81" s="1"/>
      <c r="AOV81" s="1"/>
      <c r="AOW81" s="1"/>
      <c r="AOX81" s="1"/>
      <c r="AOY81" s="1"/>
      <c r="AOZ81" s="1"/>
      <c r="APA81" s="1"/>
      <c r="APB81" s="1"/>
      <c r="APC81" s="1"/>
      <c r="APD81" s="1"/>
      <c r="APE81" s="1"/>
      <c r="APF81" s="1"/>
      <c r="APG81" s="1"/>
      <c r="APH81" s="1"/>
      <c r="API81" s="1"/>
      <c r="APJ81" s="1"/>
      <c r="APK81" s="1"/>
      <c r="APL81" s="1"/>
      <c r="APM81" s="1"/>
      <c r="APN81" s="1"/>
      <c r="APO81" s="1"/>
      <c r="APP81" s="1"/>
      <c r="APQ81" s="1"/>
      <c r="APR81" s="1"/>
      <c r="APS81" s="1"/>
      <c r="APT81" s="1"/>
      <c r="APU81" s="1"/>
      <c r="APV81" s="1"/>
      <c r="APW81" s="1"/>
      <c r="APX81" s="1"/>
      <c r="APY81" s="1"/>
      <c r="APZ81" s="1"/>
      <c r="AQA81" s="1"/>
      <c r="AQB81" s="1"/>
      <c r="AQC81" s="1"/>
      <c r="AQD81" s="1"/>
      <c r="AQE81" s="1"/>
      <c r="AQF81" s="1"/>
      <c r="AQG81" s="1"/>
      <c r="AQH81" s="1"/>
      <c r="AQI81" s="1"/>
      <c r="AQJ81" s="1"/>
      <c r="AQK81" s="1"/>
      <c r="AQL81" s="1"/>
      <c r="AQM81" s="1"/>
      <c r="AQN81" s="1"/>
      <c r="AQO81" s="1"/>
      <c r="AQP81" s="1"/>
      <c r="AQQ81" s="1"/>
      <c r="AQR81" s="1"/>
      <c r="AQS81" s="1"/>
      <c r="AQT81" s="1"/>
      <c r="AQU81" s="1"/>
      <c r="AQV81" s="1"/>
      <c r="AQW81" s="1"/>
      <c r="AQX81" s="1"/>
      <c r="AQY81" s="1"/>
      <c r="AQZ81" s="1"/>
      <c r="ARA81" s="1"/>
      <c r="ARB81" s="1"/>
      <c r="ARC81" s="1"/>
      <c r="ARD81" s="1"/>
      <c r="ARE81" s="1"/>
      <c r="ARF81" s="1"/>
      <c r="ARG81" s="1"/>
      <c r="ARH81" s="1"/>
      <c r="ARI81" s="1"/>
      <c r="ARJ81" s="1"/>
      <c r="ARK81" s="1"/>
      <c r="ARL81" s="1"/>
      <c r="ARM81" s="1"/>
      <c r="ARN81" s="1"/>
      <c r="ARO81" s="1"/>
      <c r="ARP81" s="1"/>
      <c r="ARQ81" s="1"/>
      <c r="ARR81" s="1"/>
      <c r="ARS81" s="1"/>
      <c r="ART81" s="1"/>
      <c r="ARU81" s="1"/>
      <c r="ARV81" s="1"/>
      <c r="ARW81" s="1"/>
      <c r="ARX81" s="1"/>
      <c r="ARY81" s="1"/>
      <c r="ARZ81" s="1"/>
      <c r="ASA81" s="1"/>
      <c r="ASB81" s="1"/>
      <c r="ASC81" s="1"/>
      <c r="ASD81" s="1"/>
      <c r="ASE81" s="1"/>
      <c r="ASF81" s="1"/>
      <c r="ASG81" s="1"/>
      <c r="ASH81" s="1"/>
      <c r="ASI81" s="1"/>
      <c r="ASJ81" s="1"/>
      <c r="ASK81" s="1"/>
      <c r="ASL81" s="1"/>
    </row>
    <row r="82" spans="1:1182" customFormat="1" ht="12.75" customHeight="1" thickBot="1" x14ac:dyDescent="0.25">
      <c r="A82" s="5"/>
      <c r="B82" s="21" t="s">
        <v>204</v>
      </c>
      <c r="C82" s="22" t="s">
        <v>1</v>
      </c>
      <c r="D82" s="23" t="s">
        <v>23</v>
      </c>
      <c r="E82" s="24" t="s">
        <v>205</v>
      </c>
      <c r="F82" s="24" t="s">
        <v>206</v>
      </c>
      <c r="G82" s="24" t="s">
        <v>21</v>
      </c>
      <c r="H82" s="25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  <c r="AMK82" s="1"/>
      <c r="AML82" s="1"/>
      <c r="AMM82" s="1"/>
      <c r="AMN82" s="1"/>
      <c r="AMO82" s="1"/>
      <c r="AMP82" s="1"/>
      <c r="AMQ82" s="1"/>
      <c r="AMR82" s="1"/>
      <c r="AMS82" s="1"/>
      <c r="AMT82" s="1"/>
      <c r="AMU82" s="1"/>
      <c r="AMV82" s="1"/>
      <c r="AMW82" s="1"/>
      <c r="AMX82" s="1"/>
      <c r="AMY82" s="1"/>
      <c r="AMZ82" s="1"/>
      <c r="ANA82" s="1"/>
      <c r="ANB82" s="1"/>
      <c r="ANC82" s="1"/>
      <c r="AND82" s="1"/>
      <c r="ANE82" s="1"/>
      <c r="ANF82" s="1"/>
      <c r="ANG82" s="1"/>
      <c r="ANH82" s="1"/>
      <c r="ANI82" s="1"/>
      <c r="ANJ82" s="1"/>
      <c r="ANK82" s="1"/>
      <c r="ANL82" s="1"/>
      <c r="ANM82" s="1"/>
      <c r="ANN82" s="1"/>
      <c r="ANO82" s="1"/>
      <c r="ANP82" s="1"/>
      <c r="ANQ82" s="1"/>
      <c r="ANR82" s="1"/>
      <c r="ANS82" s="1"/>
      <c r="ANT82" s="1"/>
      <c r="ANU82" s="1"/>
      <c r="ANV82" s="1"/>
      <c r="ANW82" s="1"/>
      <c r="ANX82" s="1"/>
      <c r="ANY82" s="1"/>
      <c r="ANZ82" s="1"/>
      <c r="AOA82" s="1"/>
      <c r="AOB82" s="1"/>
      <c r="AOC82" s="1"/>
      <c r="AOD82" s="1"/>
      <c r="AOE82" s="1"/>
      <c r="AOF82" s="1"/>
      <c r="AOG82" s="1"/>
      <c r="AOH82" s="1"/>
      <c r="AOI82" s="1"/>
      <c r="AOJ82" s="1"/>
      <c r="AOK82" s="1"/>
      <c r="AOL82" s="1"/>
      <c r="AOM82" s="1"/>
      <c r="AON82" s="1"/>
      <c r="AOO82" s="1"/>
      <c r="AOP82" s="1"/>
      <c r="AOQ82" s="1"/>
      <c r="AOR82" s="1"/>
      <c r="AOS82" s="1"/>
      <c r="AOT82" s="1"/>
      <c r="AOU82" s="1"/>
      <c r="AOV82" s="1"/>
      <c r="AOW82" s="1"/>
      <c r="AOX82" s="1"/>
      <c r="AOY82" s="1"/>
      <c r="AOZ82" s="1"/>
      <c r="APA82" s="1"/>
      <c r="APB82" s="1"/>
      <c r="APC82" s="1"/>
      <c r="APD82" s="1"/>
      <c r="APE82" s="1"/>
      <c r="APF82" s="1"/>
      <c r="APG82" s="1"/>
      <c r="APH82" s="1"/>
      <c r="API82" s="1"/>
      <c r="APJ82" s="1"/>
      <c r="APK82" s="1"/>
      <c r="APL82" s="1"/>
      <c r="APM82" s="1"/>
      <c r="APN82" s="1"/>
      <c r="APO82" s="1"/>
      <c r="APP82" s="1"/>
      <c r="APQ82" s="1"/>
      <c r="APR82" s="1"/>
      <c r="APS82" s="1"/>
      <c r="APT82" s="1"/>
      <c r="APU82" s="1"/>
      <c r="APV82" s="1"/>
      <c r="APW82" s="1"/>
      <c r="APX82" s="1"/>
      <c r="APY82" s="1"/>
      <c r="APZ82" s="1"/>
      <c r="AQA82" s="1"/>
      <c r="AQB82" s="1"/>
      <c r="AQC82" s="1"/>
      <c r="AQD82" s="1"/>
      <c r="AQE82" s="1"/>
      <c r="AQF82" s="1"/>
      <c r="AQG82" s="1"/>
      <c r="AQH82" s="1"/>
      <c r="AQI82" s="1"/>
      <c r="AQJ82" s="1"/>
      <c r="AQK82" s="1"/>
      <c r="AQL82" s="1"/>
      <c r="AQM82" s="1"/>
      <c r="AQN82" s="1"/>
      <c r="AQO82" s="1"/>
      <c r="AQP82" s="1"/>
      <c r="AQQ82" s="1"/>
      <c r="AQR82" s="1"/>
      <c r="AQS82" s="1"/>
      <c r="AQT82" s="1"/>
      <c r="AQU82" s="1"/>
      <c r="AQV82" s="1"/>
      <c r="AQW82" s="1"/>
      <c r="AQX82" s="1"/>
      <c r="AQY82" s="1"/>
      <c r="AQZ82" s="1"/>
      <c r="ARA82" s="1"/>
      <c r="ARB82" s="1"/>
      <c r="ARC82" s="1"/>
      <c r="ARD82" s="1"/>
      <c r="ARE82" s="1"/>
      <c r="ARF82" s="1"/>
      <c r="ARG82" s="1"/>
      <c r="ARH82" s="1"/>
      <c r="ARI82" s="1"/>
      <c r="ARJ82" s="1"/>
      <c r="ARK82" s="1"/>
      <c r="ARL82" s="1"/>
      <c r="ARM82" s="1"/>
      <c r="ARN82" s="1"/>
      <c r="ARO82" s="1"/>
      <c r="ARP82" s="1"/>
      <c r="ARQ82" s="1"/>
      <c r="ARR82" s="1"/>
      <c r="ARS82" s="1"/>
      <c r="ART82" s="1"/>
      <c r="ARU82" s="1"/>
      <c r="ARV82" s="1"/>
      <c r="ARW82" s="1"/>
      <c r="ARX82" s="1"/>
      <c r="ARY82" s="1"/>
      <c r="ARZ82" s="1"/>
      <c r="ASA82" s="1"/>
      <c r="ASB82" s="1"/>
      <c r="ASC82" s="1"/>
      <c r="ASD82" s="1"/>
      <c r="ASE82" s="1"/>
      <c r="ASF82" s="1"/>
      <c r="ASG82" s="1"/>
      <c r="ASH82" s="1"/>
      <c r="ASI82" s="1"/>
      <c r="ASJ82" s="1"/>
      <c r="ASK82" s="1"/>
      <c r="ASL82" s="1"/>
    </row>
    <row r="83" spans="1:1182" customFormat="1" ht="12.75" customHeight="1" thickBot="1" x14ac:dyDescent="0.25">
      <c r="A83" s="5"/>
      <c r="B83" s="27"/>
      <c r="C83" s="28"/>
      <c r="D83" s="29">
        <f>SUM(D84:D94)</f>
        <v>32</v>
      </c>
      <c r="E83" s="247"/>
      <c r="F83" s="248"/>
      <c r="G83" s="249"/>
      <c r="H83" s="30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</row>
    <row r="84" spans="1:1182" customFormat="1" ht="12.75" customHeight="1" x14ac:dyDescent="0.2">
      <c r="A84" s="5"/>
      <c r="B84" s="31"/>
      <c r="C84" s="233" t="s">
        <v>207</v>
      </c>
      <c r="D84" s="32"/>
      <c r="E84" s="33"/>
      <c r="F84" s="33"/>
      <c r="G84" s="33"/>
      <c r="H84" s="34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</row>
    <row r="85" spans="1:1182" customFormat="1" ht="12.75" customHeight="1" x14ac:dyDescent="0.2">
      <c r="A85" s="5"/>
      <c r="B85" s="240" t="s">
        <v>208</v>
      </c>
      <c r="C85" s="234" t="s">
        <v>46</v>
      </c>
      <c r="D85" s="10">
        <v>4</v>
      </c>
      <c r="E85" s="10">
        <v>2</v>
      </c>
      <c r="F85" s="10">
        <v>0</v>
      </c>
      <c r="G85" s="10">
        <v>2</v>
      </c>
      <c r="H85" s="35" t="s">
        <v>31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</row>
    <row r="86" spans="1:1182" customFormat="1" ht="12.75" customHeight="1" x14ac:dyDescent="0.2">
      <c r="A86" s="5"/>
      <c r="B86" s="240" t="s">
        <v>51</v>
      </c>
      <c r="C86" s="235" t="s">
        <v>52</v>
      </c>
      <c r="D86" s="10">
        <v>4</v>
      </c>
      <c r="E86" s="10">
        <v>2</v>
      </c>
      <c r="F86" s="10">
        <v>2</v>
      </c>
      <c r="G86" s="10">
        <v>0</v>
      </c>
      <c r="H86" s="35" t="s">
        <v>27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6"/>
      <c r="AZ86" s="9"/>
      <c r="BA86" s="17"/>
      <c r="BB86" s="17"/>
      <c r="BC86" s="17"/>
      <c r="BD86" s="17"/>
    </row>
    <row r="87" spans="1:1182" customFormat="1" ht="12.75" customHeight="1" x14ac:dyDescent="0.2">
      <c r="A87" s="5"/>
      <c r="B87" s="241" t="s">
        <v>54</v>
      </c>
      <c r="C87" s="235" t="s">
        <v>55</v>
      </c>
      <c r="D87" s="10">
        <v>4</v>
      </c>
      <c r="E87" s="10">
        <v>2</v>
      </c>
      <c r="F87" s="10">
        <v>2</v>
      </c>
      <c r="G87" s="10">
        <v>0</v>
      </c>
      <c r="H87" s="35" t="s">
        <v>27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6"/>
      <c r="AZ87" s="9"/>
      <c r="BA87" s="17"/>
      <c r="BB87" s="17"/>
      <c r="BC87" s="17"/>
      <c r="BD87" s="17"/>
    </row>
    <row r="88" spans="1:1182" customFormat="1" ht="12.75" customHeight="1" thickBot="1" x14ac:dyDescent="0.25">
      <c r="A88" s="5"/>
      <c r="B88" s="242" t="s">
        <v>117</v>
      </c>
      <c r="C88" s="234" t="s">
        <v>118</v>
      </c>
      <c r="D88" s="10">
        <v>4</v>
      </c>
      <c r="E88" s="10">
        <v>2</v>
      </c>
      <c r="F88" s="10">
        <v>1</v>
      </c>
      <c r="G88" s="10">
        <v>0</v>
      </c>
      <c r="H88" s="35" t="s">
        <v>27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6"/>
      <c r="AZ88" s="9"/>
      <c r="BA88" s="17"/>
      <c r="BB88" s="17"/>
      <c r="BC88" s="17"/>
      <c r="BD88" s="17"/>
    </row>
    <row r="89" spans="1:1182" customFormat="1" ht="13.15" customHeight="1" thickBot="1" x14ac:dyDescent="0.25">
      <c r="A89" s="5"/>
      <c r="B89" s="243"/>
      <c r="C89" s="236" t="s">
        <v>131</v>
      </c>
      <c r="D89" s="10"/>
      <c r="E89" s="36"/>
      <c r="F89" s="36"/>
      <c r="G89" s="36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1182" customFormat="1" ht="12.75" customHeight="1" x14ac:dyDescent="0.2">
      <c r="A90" s="5"/>
      <c r="B90" s="242" t="s">
        <v>133</v>
      </c>
      <c r="C90" s="237" t="s">
        <v>134</v>
      </c>
      <c r="D90" s="10">
        <v>4</v>
      </c>
      <c r="E90" s="10">
        <v>1</v>
      </c>
      <c r="F90" s="10">
        <v>2</v>
      </c>
      <c r="G90" s="10">
        <v>0</v>
      </c>
      <c r="H90" s="35" t="s">
        <v>27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1182" customFormat="1" ht="12.75" customHeight="1" thickBot="1" x14ac:dyDescent="0.25">
      <c r="A91" s="5"/>
      <c r="B91" s="242" t="s">
        <v>145</v>
      </c>
      <c r="C91" s="237" t="s">
        <v>159</v>
      </c>
      <c r="D91" s="10">
        <v>4</v>
      </c>
      <c r="E91" s="10">
        <v>2</v>
      </c>
      <c r="F91" s="10">
        <v>2</v>
      </c>
      <c r="G91" s="10">
        <v>0</v>
      </c>
      <c r="H91" s="35" t="s">
        <v>27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1182" customFormat="1" ht="12.75" customHeight="1" thickBot="1" x14ac:dyDescent="0.25">
      <c r="A92" s="5"/>
      <c r="B92" s="37"/>
      <c r="C92" s="236" t="s">
        <v>209</v>
      </c>
      <c r="D92" s="10"/>
      <c r="E92" s="36"/>
      <c r="F92" s="36"/>
      <c r="G92" s="36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1182" customFormat="1" ht="12.75" customHeight="1" x14ac:dyDescent="0.2">
      <c r="A93" s="5"/>
      <c r="B93" s="244" t="s">
        <v>139</v>
      </c>
      <c r="C93" s="238" t="s">
        <v>210</v>
      </c>
      <c r="D93" s="10">
        <v>4</v>
      </c>
      <c r="E93" s="38">
        <v>2</v>
      </c>
      <c r="F93" s="38">
        <v>2</v>
      </c>
      <c r="G93" s="38">
        <v>0</v>
      </c>
      <c r="H93" s="39" t="s">
        <v>31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1182" customFormat="1" ht="12.75" customHeight="1" thickBot="1" x14ac:dyDescent="0.25">
      <c r="A94" s="5"/>
      <c r="B94" s="245" t="s">
        <v>156</v>
      </c>
      <c r="C94" s="239" t="s">
        <v>157</v>
      </c>
      <c r="D94" s="40">
        <v>4</v>
      </c>
      <c r="E94" s="40">
        <v>1</v>
      </c>
      <c r="F94" s="40">
        <v>2</v>
      </c>
      <c r="G94" s="40">
        <v>0</v>
      </c>
      <c r="H94" s="41" t="s">
        <v>27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1182" customFormat="1" ht="12.75" customHeight="1" thickBot="1" x14ac:dyDescent="0.25">
      <c r="A95" s="5"/>
      <c r="B95" s="42"/>
      <c r="C95" s="42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1182" ht="90.75" thickBot="1" x14ac:dyDescent="0.25">
      <c r="C96" s="222" t="s">
        <v>211</v>
      </c>
    </row>
  </sheetData>
  <autoFilter ref="C5:D80" xr:uid="{00000000-0009-0000-0000-000000000000}"/>
  <mergeCells count="16">
    <mergeCell ref="E83:G83"/>
    <mergeCell ref="B66:C66"/>
    <mergeCell ref="B29:C29"/>
    <mergeCell ref="A1:AP1"/>
    <mergeCell ref="A2:AP2"/>
    <mergeCell ref="A3:AP3"/>
    <mergeCell ref="A4:AP4"/>
    <mergeCell ref="A5:A7"/>
    <mergeCell ref="B5:B7"/>
    <mergeCell ref="C5:C7"/>
    <mergeCell ref="D5:D7"/>
    <mergeCell ref="E5:F5"/>
    <mergeCell ref="G5:AO5"/>
    <mergeCell ref="AP5:AP7"/>
    <mergeCell ref="E6:E7"/>
    <mergeCell ref="F6:F7"/>
  </mergeCells>
  <printOptions horizontalCentered="1" verticalCentered="1"/>
  <pageMargins left="0.39370078740157483" right="0.39370078740157483" top="0.19685039370078741" bottom="0.39370078740157483" header="0.31496062992125984" footer="0.31496062992125984"/>
  <pageSetup paperSize="9" scale="58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639A24B4-4F81-463F-885A-7BD3C458E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2019-06-04T10:09:59Z</dcterms:created>
  <dcterms:modified xsi:type="dcterms:W3CDTF">2025-05-20T13:09:47Z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