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MŰMEN/MŰMEN_2025/"/>
    </mc:Choice>
  </mc:AlternateContent>
  <xr:revisionPtr revIDLastSave="17" documentId="13_ncr:1_{22908511-6BE2-421D-816A-7060CE010C38}" xr6:coauthVersionLast="47" xr6:coauthVersionMax="47" xr10:uidLastSave="{65F5CAD1-FCDE-4663-948F-ECCFBBFDA99E}"/>
  <bookViews>
    <workbookView xWindow="9075" yWindow="3870" windowWidth="28215" windowHeight="10665" xr2:uid="{00000000-000D-0000-FFFF-FFFF00000000}"/>
  </bookViews>
  <sheets>
    <sheet name="Nappal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D111" i="1" l="1"/>
  <c r="D106" i="1"/>
  <c r="D101" i="1"/>
  <c r="D100" i="1" s="1"/>
  <c r="D96" i="1"/>
  <c r="D95" i="1" l="1"/>
  <c r="G27" i="1"/>
  <c r="G50" i="1" l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<sst xmlns="http://schemas.openxmlformats.org/spreadsheetml/2006/main" count="422" uniqueCount="242">
  <si>
    <t>Műszaki menedzser alapképzés</t>
  </si>
  <si>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</si>
  <si>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</si>
  <si>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</si>
  <si>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</si>
  <si>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</si>
  <si>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</si>
  <si>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</si>
  <si>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</si>
  <si>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</si>
  <si>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</si>
  <si>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</si>
  <si>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</si>
  <si>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</si>
  <si>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</si>
  <si>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</si>
  <si>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</si>
  <si>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</si>
  <si>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</si>
  <si>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</si>
  <si>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</si>
  <si>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</si>
  <si>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</si>
  <si>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</si>
  <si>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KTXM1GMBNF</t>
  </si>
  <si>
    <t>Matematika I</t>
  </si>
  <si>
    <t>v</t>
  </si>
  <si>
    <t>KTXM2GMBNF</t>
  </si>
  <si>
    <t>Matematika II</t>
  </si>
  <si>
    <t>GMXTT1MBNF</t>
  </si>
  <si>
    <t>Természettudományok alapjai</t>
  </si>
  <si>
    <t>é</t>
  </si>
  <si>
    <t>GIXIA1MBNF</t>
  </si>
  <si>
    <t>Informatika és programozási alapimeretek</t>
  </si>
  <si>
    <t>B%ME2MBNF</t>
  </si>
  <si>
    <t>Mechanika</t>
  </si>
  <si>
    <t>blended</t>
  </si>
  <si>
    <t>KTXF1MHBNF</t>
  </si>
  <si>
    <t>Fizika</t>
  </si>
  <si>
    <t>K%XEL1MBNF</t>
  </si>
  <si>
    <t>Elektrotechnika</t>
  </si>
  <si>
    <t>8.</t>
  </si>
  <si>
    <t>GMEST1MBNF</t>
  </si>
  <si>
    <t>Statisztika I</t>
  </si>
  <si>
    <t>9.</t>
  </si>
  <si>
    <t>GMEST2MBNF</t>
  </si>
  <si>
    <t>Statisztika II</t>
  </si>
  <si>
    <t>Gazdasági és humán ismeretek (Kredit: 14-30)</t>
  </si>
  <si>
    <t>10.</t>
  </si>
  <si>
    <t>GUETM1MBNF</t>
  </si>
  <si>
    <t>Tanulásmódszertani és kreatív megoldások tréning</t>
  </si>
  <si>
    <t>11.</t>
  </si>
  <si>
    <t>GUEHT1MBNF</t>
  </si>
  <si>
    <t>Hallgatói tutorálás</t>
  </si>
  <si>
    <t>e-learning</t>
  </si>
  <si>
    <t>12.</t>
  </si>
  <si>
    <t>GIEVG1MBNF</t>
  </si>
  <si>
    <t>Vállalkozásgazdaságtan</t>
  </si>
  <si>
    <t>13.</t>
  </si>
  <si>
    <t>GKXKG2MBNF</t>
  </si>
  <si>
    <t>Közgazdaságtani alapismeretek</t>
  </si>
  <si>
    <t>14.</t>
  </si>
  <si>
    <t>GMXHR2MBNF</t>
  </si>
  <si>
    <t>HR menedzsment és vezetési technikák</t>
  </si>
  <si>
    <t>Menedzsment alapjai</t>
  </si>
  <si>
    <t>15.</t>
  </si>
  <si>
    <t>GMESA2MBNF</t>
  </si>
  <si>
    <t>Számvitel alapjai</t>
  </si>
  <si>
    <t>Műszaki menedzser szakmai ismeretek (Kredit: 70-105)</t>
  </si>
  <si>
    <t>16.</t>
  </si>
  <si>
    <t>GKEJI1MBNF</t>
  </si>
  <si>
    <t>Államigazgatási és gazdasági jogi ismeretek</t>
  </si>
  <si>
    <t>17.</t>
  </si>
  <si>
    <t>GUETR2MBNF</t>
  </si>
  <si>
    <t>Tutori rendszer kiépítése és korszerű tanulástechnikai alapkompetenciák a mérnökké válás során</t>
  </si>
  <si>
    <t>18.</t>
  </si>
  <si>
    <t>GMEMD1MBNF</t>
  </si>
  <si>
    <t>19.</t>
  </si>
  <si>
    <t>GIXVS2MBNF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</si>
  <si>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</si>
  <si>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</si>
  <si>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</si>
  <si>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</si>
  <si>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</si>
  <si>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</si>
  <si>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</si>
  <si>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</si>
  <si>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</si>
  <si>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</si>
  <si>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</si>
  <si>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</si>
  <si>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GKEVP2MBNF</t>
  </si>
  <si>
    <t>Vállalkozások pénzügyei</t>
  </si>
  <si>
    <t>24.</t>
  </si>
  <si>
    <t>GUEMA1MBNF</t>
  </si>
  <si>
    <t>Marketing alapjai</t>
  </si>
  <si>
    <t>25.</t>
  </si>
  <si>
    <t>GKEPM1MBNF</t>
  </si>
  <si>
    <t>Projektmenedzsment</t>
  </si>
  <si>
    <t>26.</t>
  </si>
  <si>
    <t>GMEDR2MBNF</t>
  </si>
  <si>
    <t>Döntéstámogató rendszerek</t>
  </si>
  <si>
    <t>27.</t>
  </si>
  <si>
    <t>GMXLM1MBNF</t>
  </si>
  <si>
    <t>Lean menedzsment</t>
  </si>
  <si>
    <t>28.</t>
  </si>
  <si>
    <t>GMELO1MBNF</t>
  </si>
  <si>
    <t>Logisztika</t>
  </si>
  <si>
    <t>29.</t>
  </si>
  <si>
    <t>B%EIM2MBNF</t>
  </si>
  <si>
    <t>Általános mérnöki ismeretek</t>
  </si>
  <si>
    <t>30.</t>
  </si>
  <si>
    <t>GKESU2MBNF</t>
  </si>
  <si>
    <t>Startup projektek gazdasági támogatása</t>
  </si>
  <si>
    <t>31.</t>
  </si>
  <si>
    <t>GMXUI1MBNF</t>
  </si>
  <si>
    <t>Üzleti informatikai alkalmazások</t>
  </si>
  <si>
    <t>32.</t>
  </si>
  <si>
    <t>B%EGY2MBNF</t>
  </si>
  <si>
    <t>Gyártástechnológia alapjai</t>
  </si>
  <si>
    <t>33.</t>
  </si>
  <si>
    <t>BAXKA2MBNF</t>
  </si>
  <si>
    <t>Kémia és anyagismeret</t>
  </si>
  <si>
    <t>34.</t>
  </si>
  <si>
    <t>K%XMT2MBNF</t>
  </si>
  <si>
    <t>Méréstechnika</t>
  </si>
  <si>
    <t>Elektrotehnika</t>
  </si>
  <si>
    <t>35.</t>
  </si>
  <si>
    <t>GUEIM1MBNF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</si>
  <si>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</si>
  <si>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</si>
  <si>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</si>
  <si>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</si>
  <si>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</si>
  <si>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</si>
  <si>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</si>
  <si>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GMXVK1MBNF</t>
  </si>
  <si>
    <t>Vezetői készségfejlesztő tréning</t>
  </si>
  <si>
    <t>40.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</si>
  <si>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</si>
  <si>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</si>
  <si>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</si>
  <si>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</si>
  <si>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</si>
  <si>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</si>
  <si>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</si>
  <si>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</si>
  <si>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</si>
  <si>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</si>
  <si>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</si>
  <si>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</si>
  <si>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</si>
  <si>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</si>
  <si>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</si>
  <si>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</si>
  <si>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</si>
  <si>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</si>
  <si>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</si>
  <si>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</si>
  <si>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</si>
  <si>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</si>
  <si>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</si>
  <si>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</si>
  <si>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</si>
  <si>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</si>
  <si>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</si>
  <si>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A%EEM2MBNF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</si>
  <si>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</si>
  <si>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</si>
  <si>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</si>
  <si>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</si>
  <si>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</si>
  <si>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</si>
  <si>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</si>
  <si>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</si>
  <si>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</si>
  <si>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</si>
  <si>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</si>
  <si>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</si>
  <si>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</si>
  <si>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</si>
  <si>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</si>
  <si>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</si>
  <si>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</si>
  <si>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</si>
  <si>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</si>
  <si>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</si>
  <si>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</si>
  <si>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</si>
  <si>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</si>
  <si>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</si>
  <si>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</si>
  <si>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</si>
  <si>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</si>
  <si>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</si>
  <si>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</si>
  <si>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OTTESI1BNF</t>
  </si>
  <si>
    <t>Testnevelés I</t>
  </si>
  <si>
    <t>h</t>
  </si>
  <si>
    <t>64.</t>
  </si>
  <si>
    <t>OTTESI2BNF</t>
  </si>
  <si>
    <t>Testnevelés II</t>
  </si>
  <si>
    <t>65.</t>
  </si>
  <si>
    <t>OTTESI3BNF</t>
  </si>
  <si>
    <t>Testnevelés III</t>
  </si>
  <si>
    <t>66.</t>
  </si>
  <si>
    <t>OTTESI4BNF</t>
  </si>
  <si>
    <t>Testnevelés IV</t>
  </si>
  <si>
    <t>67.</t>
  </si>
  <si>
    <t>GDIPAT1BNF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</si>
  <si>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</si>
  <si>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</si>
  <si>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</si>
  <si>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</si>
  <si>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</si>
  <si>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</si>
  <si>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</si>
  <si>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</si>
  <si>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</si>
  <si>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</si>
  <si>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</si>
  <si>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</si>
  <si>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</si>
  <si>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GMXMD1MBNF</t>
  </si>
  <si>
    <t>GVXVS2MBNF</t>
  </si>
  <si>
    <t>GMXHR1MBNF</t>
  </si>
  <si>
    <t>II. Specializáció</t>
  </si>
  <si>
    <t>II.2. - Vállalatirányítás (csak Budapest)</t>
  </si>
  <si>
    <t>II.3. - Logisztika- és minőségmenedzsment (csak Székesfehérvár)</t>
  </si>
  <si>
    <t>A%XEM2MBNF</t>
  </si>
  <si>
    <t>V1 -Projektmenedzser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</si>
  <si>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</si>
  <si>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</si>
  <si>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</si>
  <si>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</si>
  <si>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</si>
  <si>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 xml:space="preserve">II.1. -Projektmenedzser </t>
  </si>
  <si>
    <t>GKEPP2MBNF</t>
  </si>
  <si>
    <t>GKEPF2MBNF</t>
  </si>
  <si>
    <t>GIEAV2MBNF</t>
  </si>
  <si>
    <t>GMEFM2MBNF</t>
  </si>
  <si>
    <t>GMXMT2MBNF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</si>
</sst>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3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/>
    <xf numFmtId="0" fontId="1" fillId="0" borderId="4" xfId="0" applyFont="1" applyBorder="1" applyAlignment="1">
      <alignment horizontal="left" vertical="center"/>
    </xf>
    <xf numFmtId="0" fontId="7" fillId="0" borderId="35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7" fillId="0" borderId="56" xfId="0" applyFont="1" applyBorder="1"/>
    <xf numFmtId="0" fontId="7" fillId="6" borderId="27" xfId="0" applyFont="1" applyFill="1" applyBorder="1" applyAlignment="1"/>
    <xf numFmtId="0" fontId="1" fillId="6" borderId="8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46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6" borderId="4" xfId="0" applyFont="1" applyFill="1" applyBorder="1"/>
    <xf numFmtId="0" fontId="1" fillId="6" borderId="53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topLeftCell="A91" zoomScale="90" zoomScaleNormal="90" workbookViewId="0">
      <selection activeCell="C104" sqref="C104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68.425781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</row>
    <row r="2" spans="1:46" ht="15.75" x14ac:dyDescent="0.25">
      <c r="B2" s="169" t="s">
        <v>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58" t="s">
        <v>2</v>
      </c>
      <c r="B4" s="139" t="s">
        <v>3</v>
      </c>
      <c r="C4" s="139"/>
      <c r="D4" s="152" t="s">
        <v>4</v>
      </c>
      <c r="E4" s="146" t="s">
        <v>5</v>
      </c>
      <c r="F4" s="147"/>
      <c r="G4" s="148"/>
      <c r="H4" s="170" t="s">
        <v>6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2"/>
      <c r="AQ4" s="173" t="s">
        <v>7</v>
      </c>
      <c r="AS4" s="2"/>
      <c r="AT4" s="2"/>
    </row>
    <row r="5" spans="1:46" ht="15.75" customHeight="1" thickBot="1" x14ac:dyDescent="0.3">
      <c r="A5" s="159"/>
      <c r="B5" s="139" t="s">
        <v>8</v>
      </c>
      <c r="C5" s="139" t="s">
        <v>9</v>
      </c>
      <c r="D5" s="153"/>
      <c r="E5" s="149"/>
      <c r="F5" s="150"/>
      <c r="G5" s="151"/>
      <c r="H5" s="139" t="s">
        <v>10</v>
      </c>
      <c r="I5" s="139"/>
      <c r="J5" s="139"/>
      <c r="K5" s="139"/>
      <c r="L5" s="139"/>
      <c r="M5" s="139" t="s">
        <v>11</v>
      </c>
      <c r="N5" s="139"/>
      <c r="O5" s="139"/>
      <c r="P5" s="139"/>
      <c r="Q5" s="139"/>
      <c r="R5" s="139" t="s">
        <v>12</v>
      </c>
      <c r="S5" s="139"/>
      <c r="T5" s="139"/>
      <c r="U5" s="139"/>
      <c r="V5" s="139"/>
      <c r="W5" s="139" t="s">
        <v>13</v>
      </c>
      <c r="X5" s="139"/>
      <c r="Y5" s="139"/>
      <c r="Z5" s="139"/>
      <c r="AA5" s="139"/>
      <c r="AB5" s="139" t="s">
        <v>14</v>
      </c>
      <c r="AC5" s="139"/>
      <c r="AD5" s="139"/>
      <c r="AE5" s="139"/>
      <c r="AF5" s="139"/>
      <c r="AG5" s="139" t="s">
        <v>15</v>
      </c>
      <c r="AH5" s="139"/>
      <c r="AI5" s="139"/>
      <c r="AJ5" s="139"/>
      <c r="AK5" s="139"/>
      <c r="AL5" s="139" t="s">
        <v>16</v>
      </c>
      <c r="AM5" s="139"/>
      <c r="AN5" s="139"/>
      <c r="AO5" s="139"/>
      <c r="AP5" s="139"/>
      <c r="AQ5" s="174"/>
      <c r="AS5" s="2"/>
      <c r="AT5" s="2"/>
    </row>
    <row r="6" spans="1:46" ht="24" customHeight="1" thickBot="1" x14ac:dyDescent="0.3">
      <c r="A6" s="160"/>
      <c r="B6" s="139"/>
      <c r="C6" s="139"/>
      <c r="D6" s="154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75"/>
      <c r="AS6" s="2"/>
      <c r="AT6" s="2"/>
    </row>
    <row r="7" spans="1:46" ht="15" customHeight="1" thickBot="1" x14ac:dyDescent="0.3">
      <c r="A7" s="155" t="s">
        <v>23</v>
      </c>
      <c r="B7" s="156"/>
      <c r="C7" s="157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2">
      <c r="A8" s="49" t="s">
        <v>10</v>
      </c>
      <c r="B8" s="118" t="s">
        <v>24</v>
      </c>
      <c r="C8" s="34" t="s">
        <v>25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26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50" t="s">
        <v>11</v>
      </c>
      <c r="B9" s="118" t="s">
        <v>27</v>
      </c>
      <c r="C9" s="7" t="s">
        <v>28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</v>
      </c>
      <c r="AS9" s="2"/>
      <c r="AT9" s="2"/>
    </row>
    <row r="10" spans="1:46" ht="15" customHeight="1" x14ac:dyDescent="0.2">
      <c r="A10" s="50" t="s">
        <v>12</v>
      </c>
      <c r="B10" s="101" t="s">
        <v>29</v>
      </c>
      <c r="C10" s="7" t="s">
        <v>30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31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50" t="s">
        <v>13</v>
      </c>
      <c r="B11" s="101" t="s">
        <v>32</v>
      </c>
      <c r="C11" s="7" t="s">
        <v>33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31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50" t="s">
        <v>14</v>
      </c>
      <c r="B12" s="101" t="s">
        <v>34</v>
      </c>
      <c r="C12" s="7" t="s">
        <v>35</v>
      </c>
      <c r="D12" s="44" t="s">
        <v>36</v>
      </c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50" t="s">
        <v>15</v>
      </c>
      <c r="B13" s="101" t="s">
        <v>37</v>
      </c>
      <c r="C13" s="7" t="s">
        <v>38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</v>
      </c>
    </row>
    <row r="14" spans="1:46" ht="15" customHeight="1" x14ac:dyDescent="0.2">
      <c r="A14" s="50" t="s">
        <v>16</v>
      </c>
      <c r="B14" s="101" t="s">
        <v>39</v>
      </c>
      <c r="C14" s="7" t="s">
        <v>40</v>
      </c>
      <c r="D14" s="44" t="s">
        <v>36</v>
      </c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38</v>
      </c>
    </row>
    <row r="15" spans="1:46" ht="15" customHeight="1" x14ac:dyDescent="0.2">
      <c r="A15" s="50" t="s">
        <v>41</v>
      </c>
      <c r="B15" s="102" t="s">
        <v>42</v>
      </c>
      <c r="C15" s="41" t="s">
        <v>43</v>
      </c>
      <c r="D15" s="45" t="s">
        <v>36</v>
      </c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31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1" t="s">
        <v>44</v>
      </c>
      <c r="B16" s="102" t="s">
        <v>45</v>
      </c>
      <c r="C16" s="9" t="s">
        <v>46</v>
      </c>
      <c r="D16" s="45" t="s">
        <v>36</v>
      </c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31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43</v>
      </c>
    </row>
    <row r="17" spans="1:43" ht="15" customHeight="1" thickBot="1" x14ac:dyDescent="0.3">
      <c r="A17" s="155" t="s">
        <v>47</v>
      </c>
      <c r="B17" s="156"/>
      <c r="C17" s="157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2">
      <c r="A18" s="52" t="s">
        <v>48</v>
      </c>
      <c r="B18" s="103" t="s">
        <v>49</v>
      </c>
      <c r="C18" s="7" t="s">
        <v>50</v>
      </c>
      <c r="D18" s="44" t="s">
        <v>36</v>
      </c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31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2" t="s">
        <v>51</v>
      </c>
      <c r="B19" s="101" t="s">
        <v>52</v>
      </c>
      <c r="C19" s="7" t="s">
        <v>53</v>
      </c>
      <c r="D19" s="53" t="s">
        <v>54</v>
      </c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31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2" t="s">
        <v>55</v>
      </c>
      <c r="B20" s="101" t="s">
        <v>56</v>
      </c>
      <c r="C20" s="7" t="s">
        <v>57</v>
      </c>
      <c r="D20" s="53" t="s">
        <v>36</v>
      </c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31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50" t="s">
        <v>58</v>
      </c>
      <c r="B21" s="101" t="s">
        <v>59</v>
      </c>
      <c r="C21" s="12" t="s">
        <v>60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50" t="s">
        <v>61</v>
      </c>
      <c r="B22" s="101" t="s">
        <v>62</v>
      </c>
      <c r="C22" s="7" t="s">
        <v>63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31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64</v>
      </c>
    </row>
    <row r="23" spans="1:43" ht="15" customHeight="1" thickBot="1" x14ac:dyDescent="0.25">
      <c r="A23" s="50" t="s">
        <v>65</v>
      </c>
      <c r="B23" s="101" t="s">
        <v>66</v>
      </c>
      <c r="C23" s="7" t="s">
        <v>67</v>
      </c>
      <c r="D23" s="48" t="s">
        <v>36</v>
      </c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55" t="s">
        <v>68</v>
      </c>
      <c r="B24" s="156"/>
      <c r="C24" s="157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2">
      <c r="A25" s="49" t="s">
        <v>69</v>
      </c>
      <c r="B25" s="103" t="s">
        <v>70</v>
      </c>
      <c r="C25" s="7" t="s">
        <v>71</v>
      </c>
      <c r="D25" s="44" t="s">
        <v>54</v>
      </c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26</v>
      </c>
      <c r="AP25" s="36">
        <v>4</v>
      </c>
      <c r="AQ25" s="37"/>
    </row>
    <row r="26" spans="1:43" ht="15" customHeight="1" x14ac:dyDescent="0.2">
      <c r="A26" s="52" t="s">
        <v>72</v>
      </c>
      <c r="B26" s="101" t="s">
        <v>73</v>
      </c>
      <c r="C26" s="7" t="s">
        <v>74</v>
      </c>
      <c r="D26" s="53" t="s">
        <v>54</v>
      </c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31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50" t="s">
        <v>75</v>
      </c>
      <c r="B27" s="101" t="s">
        <v>76</v>
      </c>
      <c r="C27" s="7" t="s">
        <v>64</v>
      </c>
      <c r="D27" s="53" t="s">
        <v>36</v>
      </c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31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50" t="s">
        <v>77</v>
      </c>
      <c r="B28" s="101" t="s">
        <v>78</v>
      </c>
      <c r="C28" s="7" t="s">
        <v>79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31</v>
      </c>
      <c r="AK28" s="17">
        <v>5</v>
      </c>
      <c r="AL28" s="16"/>
      <c r="AM28" s="24"/>
      <c r="AN28" s="24"/>
      <c r="AO28" s="24"/>
      <c r="AP28" s="17"/>
      <c r="AQ28" s="8" t="s">
        <v>80</v>
      </c>
    </row>
    <row r="29" spans="1:43" ht="15" customHeight="1" x14ac:dyDescent="0.2">
      <c r="A29" s="52" t="s">
        <v>81</v>
      </c>
      <c r="B29" s="101" t="s">
        <v>82</v>
      </c>
      <c r="C29" s="7" t="s">
        <v>83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31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64</v>
      </c>
    </row>
    <row r="30" spans="1:43" ht="15" customHeight="1" x14ac:dyDescent="0.2">
      <c r="A30" s="50" t="s">
        <v>84</v>
      </c>
      <c r="B30" s="101" t="s">
        <v>85</v>
      </c>
      <c r="C30" s="7" t="s">
        <v>86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31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50" t="s">
        <v>87</v>
      </c>
      <c r="B31" s="101" t="s">
        <v>88</v>
      </c>
      <c r="C31" s="7" t="s">
        <v>89</v>
      </c>
      <c r="D31" s="44" t="s">
        <v>36</v>
      </c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31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2" t="s">
        <v>90</v>
      </c>
      <c r="B32" s="101" t="s">
        <v>91</v>
      </c>
      <c r="C32" s="7" t="s">
        <v>92</v>
      </c>
      <c r="D32" s="44" t="s">
        <v>36</v>
      </c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26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50" t="s">
        <v>93</v>
      </c>
      <c r="B33" s="101" t="s">
        <v>94</v>
      </c>
      <c r="C33" s="99" t="s">
        <v>95</v>
      </c>
      <c r="D33" s="53" t="s">
        <v>36</v>
      </c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26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50" t="s">
        <v>96</v>
      </c>
      <c r="B34" s="101" t="s">
        <v>97</v>
      </c>
      <c r="C34" s="7" t="s">
        <v>98</v>
      </c>
      <c r="D34" s="44" t="s">
        <v>36</v>
      </c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31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2" t="s">
        <v>99</v>
      </c>
      <c r="B35" s="101" t="s">
        <v>100</v>
      </c>
      <c r="C35" s="7" t="s">
        <v>101</v>
      </c>
      <c r="D35" s="44" t="s">
        <v>36</v>
      </c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31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50" t="s">
        <v>102</v>
      </c>
      <c r="B36" s="101" t="s">
        <v>103</v>
      </c>
      <c r="C36" s="7" t="s">
        <v>104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50" t="s">
        <v>105</v>
      </c>
      <c r="B37" s="101" t="s">
        <v>106</v>
      </c>
      <c r="C37" s="7" t="s">
        <v>107</v>
      </c>
      <c r="D37" s="44" t="s">
        <v>36</v>
      </c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26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2" t="s">
        <v>108</v>
      </c>
      <c r="B38" s="101" t="s">
        <v>109</v>
      </c>
      <c r="C38" s="11" t="s">
        <v>110</v>
      </c>
      <c r="D38" s="44" t="s">
        <v>36</v>
      </c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89</v>
      </c>
    </row>
    <row r="39" spans="1:43" ht="15" customHeight="1" x14ac:dyDescent="0.2">
      <c r="A39" s="50" t="s">
        <v>111</v>
      </c>
      <c r="B39" s="101" t="s">
        <v>112</v>
      </c>
      <c r="C39" s="7" t="s">
        <v>113</v>
      </c>
      <c r="D39" s="44" t="s">
        <v>36</v>
      </c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31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50" t="s">
        <v>114</v>
      </c>
      <c r="B40" s="101" t="s">
        <v>115</v>
      </c>
      <c r="C40" s="7" t="s">
        <v>116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31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2" t="s">
        <v>117</v>
      </c>
      <c r="B41" s="101" t="s">
        <v>118</v>
      </c>
      <c r="C41" s="7" t="s">
        <v>119</v>
      </c>
      <c r="D41" s="44" t="s">
        <v>36</v>
      </c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31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5">
      <c r="A42" s="50" t="s">
        <v>120</v>
      </c>
      <c r="B42" s="119" t="s">
        <v>121</v>
      </c>
      <c r="C42" s="98" t="s">
        <v>122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50" t="s">
        <v>123</v>
      </c>
      <c r="B43" s="101" t="s">
        <v>124</v>
      </c>
      <c r="C43" s="7" t="s">
        <v>125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31</v>
      </c>
      <c r="AK43" s="17">
        <v>4</v>
      </c>
      <c r="AL43" s="16"/>
      <c r="AM43" s="24"/>
      <c r="AN43" s="24"/>
      <c r="AO43" s="24"/>
      <c r="AP43" s="17"/>
      <c r="AQ43" s="8" t="s">
        <v>126</v>
      </c>
    </row>
    <row r="44" spans="1:43" ht="15" customHeight="1" thickBot="1" x14ac:dyDescent="0.25">
      <c r="A44" s="50" t="s">
        <v>127</v>
      </c>
      <c r="B44" s="101" t="s">
        <v>128</v>
      </c>
      <c r="C44" s="7" t="s">
        <v>129</v>
      </c>
      <c r="D44" s="44" t="s">
        <v>36</v>
      </c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31</v>
      </c>
      <c r="AP44" s="17">
        <v>4</v>
      </c>
      <c r="AQ44" s="8"/>
    </row>
    <row r="45" spans="1:43" ht="15" customHeight="1" thickBot="1" x14ac:dyDescent="0.3">
      <c r="A45" s="155" t="s">
        <v>130</v>
      </c>
      <c r="B45" s="156"/>
      <c r="C45" s="157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5" customHeight="1" thickBot="1" x14ac:dyDescent="0.3">
      <c r="A46" s="58"/>
      <c r="B46" s="163" t="s">
        <v>230</v>
      </c>
      <c r="C46" s="164"/>
      <c r="D46" s="59"/>
      <c r="E46" s="60">
        <f t="shared" ref="E46:AP46" si="22">SUM(E47:E53)</f>
        <v>6</v>
      </c>
      <c r="F46" s="61">
        <f t="shared" si="22"/>
        <v>15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5</v>
      </c>
      <c r="AH46" s="61">
        <f t="shared" si="22"/>
        <v>7</v>
      </c>
      <c r="AI46" s="61">
        <f t="shared" si="22"/>
        <v>2</v>
      </c>
      <c r="AJ46" s="61">
        <f>COUNTA(AJ47:AJ53)</f>
        <v>4</v>
      </c>
      <c r="AK46" s="62">
        <f t="shared" si="22"/>
        <v>17</v>
      </c>
      <c r="AL46" s="60">
        <f t="shared" si="22"/>
        <v>1</v>
      </c>
      <c r="AM46" s="61">
        <f t="shared" si="22"/>
        <v>2</v>
      </c>
      <c r="AN46" s="61">
        <f t="shared" si="22"/>
        <v>4</v>
      </c>
      <c r="AO46" s="61">
        <f>COUNTA(AO47:AO53)</f>
        <v>3</v>
      </c>
      <c r="AP46" s="62">
        <f t="shared" si="22"/>
        <v>23</v>
      </c>
      <c r="AQ46" s="63"/>
    </row>
    <row r="47" spans="1:43" s="131" customFormat="1" ht="15" customHeight="1" x14ac:dyDescent="0.2">
      <c r="A47" s="122" t="s">
        <v>131</v>
      </c>
      <c r="B47" s="137" t="s">
        <v>237</v>
      </c>
      <c r="C47" s="123" t="s">
        <v>231</v>
      </c>
      <c r="D47" s="44" t="s">
        <v>36</v>
      </c>
      <c r="E47" s="124">
        <f>H47+M47+R47+W47+AB47+AG47+AL47</f>
        <v>2</v>
      </c>
      <c r="F47" s="125">
        <f>I47+J47+N47+O47+S47+T47+X47+Y47+AC47+AD47+AH47+AI47+AM47+AN47</f>
        <v>2</v>
      </c>
      <c r="G47" s="126">
        <f t="shared" ref="G47:G53" si="23">L47+Q47+V47+AA47+AF47+AK47+AP47</f>
        <v>4</v>
      </c>
      <c r="H47" s="127"/>
      <c r="I47" s="128"/>
      <c r="J47" s="128"/>
      <c r="K47" s="128"/>
      <c r="L47" s="129"/>
      <c r="M47" s="127"/>
      <c r="N47" s="128"/>
      <c r="O47" s="128"/>
      <c r="P47" s="128"/>
      <c r="Q47" s="129"/>
      <c r="R47" s="127"/>
      <c r="S47" s="128"/>
      <c r="T47" s="128"/>
      <c r="U47" s="128"/>
      <c r="V47" s="129"/>
      <c r="W47" s="127"/>
      <c r="X47" s="128"/>
      <c r="Y47" s="128"/>
      <c r="Z47" s="128"/>
      <c r="AA47" s="129"/>
      <c r="AB47" s="127"/>
      <c r="AC47" s="128"/>
      <c r="AD47" s="128"/>
      <c r="AE47" s="128"/>
      <c r="AF47" s="129"/>
      <c r="AG47" s="127">
        <v>2</v>
      </c>
      <c r="AH47" s="128">
        <v>2</v>
      </c>
      <c r="AI47" s="128">
        <v>0</v>
      </c>
      <c r="AJ47" s="128" t="s">
        <v>26</v>
      </c>
      <c r="AK47" s="129">
        <v>4</v>
      </c>
      <c r="AL47" s="127"/>
      <c r="AM47" s="128"/>
      <c r="AN47" s="128"/>
      <c r="AO47" s="128"/>
      <c r="AP47" s="129"/>
      <c r="AQ47" s="130"/>
    </row>
    <row r="48" spans="1:43" s="131" customFormat="1" ht="15" customHeight="1" x14ac:dyDescent="0.2">
      <c r="A48" s="122" t="s">
        <v>132</v>
      </c>
      <c r="B48" s="138" t="s">
        <v>238</v>
      </c>
      <c r="C48" s="123" t="s">
        <v>232</v>
      </c>
      <c r="D48" s="44" t="s">
        <v>36</v>
      </c>
      <c r="E48" s="127">
        <f t="shared" ref="E48:E52" si="24">H48+M48+R48+W48+AB48+AG48+AL48</f>
        <v>2</v>
      </c>
      <c r="F48" s="128">
        <f t="shared" ref="F48:F52" si="25">I48+J48+N48+O48+S48+T48+X48+Y48+AC48+AD48+AH48+AI48+AM48+AN48</f>
        <v>3</v>
      </c>
      <c r="G48" s="129">
        <f t="shared" si="23"/>
        <v>5</v>
      </c>
      <c r="H48" s="127"/>
      <c r="I48" s="128"/>
      <c r="J48" s="128"/>
      <c r="K48" s="128"/>
      <c r="L48" s="129"/>
      <c r="M48" s="127"/>
      <c r="N48" s="128"/>
      <c r="O48" s="128"/>
      <c r="P48" s="128"/>
      <c r="Q48" s="129"/>
      <c r="R48" s="127"/>
      <c r="S48" s="128"/>
      <c r="T48" s="128"/>
      <c r="U48" s="128"/>
      <c r="V48" s="129"/>
      <c r="W48" s="127"/>
      <c r="X48" s="128"/>
      <c r="Y48" s="128"/>
      <c r="Z48" s="128"/>
      <c r="AA48" s="129"/>
      <c r="AB48" s="127"/>
      <c r="AC48" s="128"/>
      <c r="AD48" s="128"/>
      <c r="AE48" s="128"/>
      <c r="AF48" s="129"/>
      <c r="AG48" s="127">
        <v>2</v>
      </c>
      <c r="AH48" s="128">
        <v>3</v>
      </c>
      <c r="AI48" s="128">
        <v>0</v>
      </c>
      <c r="AJ48" s="128" t="s">
        <v>31</v>
      </c>
      <c r="AK48" s="129">
        <v>5</v>
      </c>
      <c r="AL48" s="127"/>
      <c r="AM48" s="128"/>
      <c r="AN48" s="128"/>
      <c r="AO48" s="128"/>
      <c r="AP48" s="129"/>
      <c r="AQ48" s="130"/>
    </row>
    <row r="49" spans="1:43" s="131" customFormat="1" ht="15" customHeight="1" x14ac:dyDescent="0.2">
      <c r="A49" s="122" t="s">
        <v>133</v>
      </c>
      <c r="B49" s="138" t="s">
        <v>239</v>
      </c>
      <c r="C49" s="123" t="s">
        <v>233</v>
      </c>
      <c r="D49" s="44" t="s">
        <v>36</v>
      </c>
      <c r="E49" s="127">
        <f t="shared" si="24"/>
        <v>1</v>
      </c>
      <c r="F49" s="128">
        <f t="shared" si="25"/>
        <v>2</v>
      </c>
      <c r="G49" s="129">
        <f t="shared" si="23"/>
        <v>4</v>
      </c>
      <c r="H49" s="127"/>
      <c r="I49" s="128"/>
      <c r="J49" s="128"/>
      <c r="K49" s="128"/>
      <c r="L49" s="129"/>
      <c r="M49" s="127"/>
      <c r="N49" s="128"/>
      <c r="O49" s="128"/>
      <c r="P49" s="128"/>
      <c r="Q49" s="129"/>
      <c r="R49" s="127"/>
      <c r="S49" s="128"/>
      <c r="T49" s="128"/>
      <c r="U49" s="128"/>
      <c r="V49" s="129"/>
      <c r="W49" s="127"/>
      <c r="X49" s="128"/>
      <c r="Y49" s="128"/>
      <c r="Z49" s="128"/>
      <c r="AA49" s="129"/>
      <c r="AB49" s="127"/>
      <c r="AC49" s="128"/>
      <c r="AD49" s="128"/>
      <c r="AE49" s="128"/>
      <c r="AF49" s="129"/>
      <c r="AG49" s="127">
        <v>1</v>
      </c>
      <c r="AH49" s="128">
        <v>2</v>
      </c>
      <c r="AI49" s="128">
        <v>0</v>
      </c>
      <c r="AJ49" s="128" t="s">
        <v>26</v>
      </c>
      <c r="AK49" s="129">
        <v>4</v>
      </c>
      <c r="AL49" s="127"/>
      <c r="AM49" s="128"/>
      <c r="AN49" s="128"/>
      <c r="AO49" s="128"/>
      <c r="AP49" s="129"/>
      <c r="AQ49" s="130"/>
    </row>
    <row r="50" spans="1:43" s="131" customFormat="1" ht="15" customHeight="1" x14ac:dyDescent="0.2">
      <c r="A50" s="122" t="s">
        <v>135</v>
      </c>
      <c r="B50" s="138" t="s">
        <v>240</v>
      </c>
      <c r="C50" s="123" t="s">
        <v>234</v>
      </c>
      <c r="D50" s="44" t="s">
        <v>36</v>
      </c>
      <c r="E50" s="127">
        <f t="shared" si="24"/>
        <v>1</v>
      </c>
      <c r="F50" s="128">
        <f t="shared" si="25"/>
        <v>2</v>
      </c>
      <c r="G50" s="129">
        <f t="shared" si="23"/>
        <v>4</v>
      </c>
      <c r="H50" s="133"/>
      <c r="I50" s="134"/>
      <c r="J50" s="134"/>
      <c r="K50" s="134"/>
      <c r="L50" s="135"/>
      <c r="M50" s="133"/>
      <c r="N50" s="134"/>
      <c r="O50" s="134"/>
      <c r="P50" s="134"/>
      <c r="Q50" s="135"/>
      <c r="R50" s="133"/>
      <c r="S50" s="134"/>
      <c r="T50" s="134"/>
      <c r="U50" s="134"/>
      <c r="V50" s="135"/>
      <c r="W50" s="133"/>
      <c r="X50" s="134"/>
      <c r="Y50" s="134"/>
      <c r="Z50" s="134"/>
      <c r="AA50" s="135"/>
      <c r="AB50" s="133"/>
      <c r="AC50" s="134"/>
      <c r="AD50" s="134"/>
      <c r="AE50" s="134"/>
      <c r="AF50" s="135"/>
      <c r="AG50" s="133"/>
      <c r="AH50" s="134"/>
      <c r="AI50" s="134"/>
      <c r="AJ50" s="134"/>
      <c r="AK50" s="135"/>
      <c r="AL50" s="133">
        <v>1</v>
      </c>
      <c r="AM50" s="134">
        <v>2</v>
      </c>
      <c r="AN50" s="134">
        <v>0</v>
      </c>
      <c r="AO50" s="134" t="s">
        <v>31</v>
      </c>
      <c r="AP50" s="135">
        <v>4</v>
      </c>
      <c r="AQ50" s="136"/>
    </row>
    <row r="51" spans="1:43" s="131" customFormat="1" ht="15" customHeight="1" x14ac:dyDescent="0.2">
      <c r="A51" s="122" t="s">
        <v>138</v>
      </c>
      <c r="B51" s="138" t="s">
        <v>241</v>
      </c>
      <c r="C51" s="123" t="s">
        <v>235</v>
      </c>
      <c r="D51" s="132"/>
      <c r="E51" s="127">
        <f t="shared" si="24"/>
        <v>0</v>
      </c>
      <c r="F51" s="128">
        <f t="shared" si="25"/>
        <v>2</v>
      </c>
      <c r="G51" s="129">
        <f t="shared" si="23"/>
        <v>4</v>
      </c>
      <c r="H51" s="133"/>
      <c r="I51" s="134"/>
      <c r="J51" s="134"/>
      <c r="K51" s="134"/>
      <c r="L51" s="135"/>
      <c r="M51" s="133"/>
      <c r="N51" s="134"/>
      <c r="O51" s="134"/>
      <c r="P51" s="134"/>
      <c r="Q51" s="135"/>
      <c r="R51" s="133"/>
      <c r="S51" s="134"/>
      <c r="T51" s="134"/>
      <c r="U51" s="134"/>
      <c r="V51" s="135"/>
      <c r="W51" s="133"/>
      <c r="X51" s="134"/>
      <c r="Y51" s="134"/>
      <c r="Z51" s="134"/>
      <c r="AA51" s="135"/>
      <c r="AB51" s="133"/>
      <c r="AC51" s="134"/>
      <c r="AD51" s="134"/>
      <c r="AE51" s="134"/>
      <c r="AF51" s="135"/>
      <c r="AG51" s="127"/>
      <c r="AH51" s="128"/>
      <c r="AI51" s="128"/>
      <c r="AJ51" s="128"/>
      <c r="AK51" s="129"/>
      <c r="AL51" s="133">
        <v>0</v>
      </c>
      <c r="AM51" s="134">
        <v>0</v>
      </c>
      <c r="AN51" s="134">
        <v>2</v>
      </c>
      <c r="AO51" s="134" t="s">
        <v>31</v>
      </c>
      <c r="AP51" s="135">
        <v>4</v>
      </c>
      <c r="AQ51" s="136"/>
    </row>
    <row r="52" spans="1:43" ht="15" customHeight="1" x14ac:dyDescent="0.2">
      <c r="A52" s="50" t="s">
        <v>139</v>
      </c>
      <c r="B52" s="101" t="s">
        <v>140</v>
      </c>
      <c r="C52" s="11" t="s">
        <v>141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31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50" t="s">
        <v>142</v>
      </c>
      <c r="B53" s="101" t="s">
        <v>143</v>
      </c>
      <c r="C53" s="11" t="s">
        <v>144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31</v>
      </c>
      <c r="AP53" s="17">
        <v>15</v>
      </c>
      <c r="AQ53" s="8" t="s">
        <v>141</v>
      </c>
    </row>
    <row r="54" spans="1:43" ht="15" customHeight="1" thickBot="1" x14ac:dyDescent="0.3">
      <c r="A54" s="58"/>
      <c r="B54" s="163" t="s">
        <v>145</v>
      </c>
      <c r="C54" s="164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ht="15" customHeight="1" x14ac:dyDescent="0.2">
      <c r="A55" s="50" t="s">
        <v>146</v>
      </c>
      <c r="B55" s="103" t="s">
        <v>147</v>
      </c>
      <c r="C55" s="11" t="s">
        <v>148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31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50" t="s">
        <v>149</v>
      </c>
      <c r="B56" s="101" t="s">
        <v>150</v>
      </c>
      <c r="C56" s="11" t="s">
        <v>151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31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50" t="s">
        <v>152</v>
      </c>
      <c r="B57" s="101" t="s">
        <v>153</v>
      </c>
      <c r="C57" s="11" t="s">
        <v>154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26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50" t="s">
        <v>155</v>
      </c>
      <c r="B58" s="101" t="s">
        <v>156</v>
      </c>
      <c r="C58" s="7" t="s">
        <v>157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31</v>
      </c>
      <c r="AP58" s="36">
        <v>4</v>
      </c>
      <c r="AQ58" s="37"/>
    </row>
    <row r="59" spans="1:43" ht="15" customHeight="1" x14ac:dyDescent="0.2">
      <c r="A59" s="50" t="s">
        <v>158</v>
      </c>
      <c r="B59" s="101" t="s">
        <v>136</v>
      </c>
      <c r="C59" s="11" t="s">
        <v>137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31</v>
      </c>
      <c r="AP59" s="36">
        <v>5</v>
      </c>
      <c r="AQ59" s="37"/>
    </row>
    <row r="60" spans="1:43" ht="15" customHeight="1" x14ac:dyDescent="0.2">
      <c r="A60" s="50" t="s">
        <v>159</v>
      </c>
      <c r="B60" s="101" t="s">
        <v>140</v>
      </c>
      <c r="C60" s="34" t="s">
        <v>141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31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50" t="s">
        <v>160</v>
      </c>
      <c r="B61" s="101" t="s">
        <v>143</v>
      </c>
      <c r="C61" s="34" t="s">
        <v>144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31</v>
      </c>
      <c r="AP61" s="36">
        <v>15</v>
      </c>
      <c r="AQ61" s="37" t="s">
        <v>141</v>
      </c>
    </row>
    <row r="62" spans="1:43" ht="15" customHeight="1" thickBot="1" x14ac:dyDescent="0.3">
      <c r="A62" s="58"/>
      <c r="B62" s="163" t="s">
        <v>161</v>
      </c>
      <c r="C62" s="164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ht="15" customHeight="1" x14ac:dyDescent="0.2">
      <c r="A63" s="50" t="s">
        <v>162</v>
      </c>
      <c r="B63" s="101" t="s">
        <v>163</v>
      </c>
      <c r="C63" s="11" t="s">
        <v>164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26</v>
      </c>
      <c r="AK63" s="36">
        <v>4</v>
      </c>
      <c r="AL63" s="35"/>
      <c r="AM63" s="38"/>
      <c r="AN63" s="38"/>
      <c r="AO63" s="38"/>
      <c r="AP63" s="36"/>
      <c r="AQ63" s="37" t="s">
        <v>86</v>
      </c>
    </row>
    <row r="64" spans="1:43" ht="15" customHeight="1" x14ac:dyDescent="0.2">
      <c r="A64" s="50" t="s">
        <v>165</v>
      </c>
      <c r="B64" s="101" t="s">
        <v>166</v>
      </c>
      <c r="C64" s="11" t="s">
        <v>134</v>
      </c>
      <c r="D64" s="46" t="s">
        <v>36</v>
      </c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31</v>
      </c>
      <c r="AK64" s="36">
        <v>4</v>
      </c>
      <c r="AL64" s="35"/>
      <c r="AM64" s="38"/>
      <c r="AN64" s="38"/>
      <c r="AO64" s="38"/>
      <c r="AP64" s="36"/>
      <c r="AQ64" s="37" t="s">
        <v>107</v>
      </c>
    </row>
    <row r="65" spans="1:43" ht="15" customHeight="1" x14ac:dyDescent="0.2">
      <c r="A65" s="50" t="s">
        <v>167</v>
      </c>
      <c r="B65" s="101" t="s">
        <v>168</v>
      </c>
      <c r="C65" s="11" t="s">
        <v>169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31</v>
      </c>
      <c r="AK65" s="36">
        <v>4</v>
      </c>
      <c r="AL65" s="35"/>
      <c r="AM65" s="38"/>
      <c r="AN65" s="38"/>
      <c r="AO65" s="38"/>
      <c r="AP65" s="36"/>
      <c r="AQ65" s="37" t="s">
        <v>107</v>
      </c>
    </row>
    <row r="66" spans="1:43" ht="15" customHeight="1" x14ac:dyDescent="0.2">
      <c r="A66" s="50" t="s">
        <v>170</v>
      </c>
      <c r="B66" s="101" t="s">
        <v>171</v>
      </c>
      <c r="C66" s="7" t="s">
        <v>172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31</v>
      </c>
      <c r="AP66" s="36">
        <v>4</v>
      </c>
      <c r="AQ66" s="37" t="s">
        <v>86</v>
      </c>
    </row>
    <row r="67" spans="1:43" ht="15" customHeight="1" x14ac:dyDescent="0.2">
      <c r="A67" s="50" t="s">
        <v>173</v>
      </c>
      <c r="B67" s="101" t="s">
        <v>174</v>
      </c>
      <c r="C67" s="11" t="s">
        <v>137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31</v>
      </c>
      <c r="AP67" s="36">
        <v>5</v>
      </c>
      <c r="AQ67" s="37"/>
    </row>
    <row r="68" spans="1:43" ht="15" customHeight="1" x14ac:dyDescent="0.2">
      <c r="A68" s="50" t="s">
        <v>175</v>
      </c>
      <c r="B68" s="101" t="s">
        <v>176</v>
      </c>
      <c r="C68" s="34" t="s">
        <v>141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31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50" t="s">
        <v>177</v>
      </c>
      <c r="B69" s="101" t="s">
        <v>178</v>
      </c>
      <c r="C69" s="34" t="s">
        <v>144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31</v>
      </c>
      <c r="AP69" s="36">
        <v>15</v>
      </c>
      <c r="AQ69" s="37" t="s">
        <v>141</v>
      </c>
    </row>
    <row r="70" spans="1:43" ht="15" customHeight="1" thickBot="1" x14ac:dyDescent="0.3">
      <c r="A70" s="155" t="s">
        <v>179</v>
      </c>
      <c r="B70" s="156"/>
      <c r="C70" s="157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5" customHeight="1" x14ac:dyDescent="0.25">
      <c r="A71" s="49" t="s">
        <v>180</v>
      </c>
      <c r="B71" s="42" t="s">
        <v>181</v>
      </c>
      <c r="C71" s="5" t="s">
        <v>182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40">
        <v>2</v>
      </c>
      <c r="AD71" s="141"/>
      <c r="AE71" s="23" t="s">
        <v>31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5" customHeight="1" x14ac:dyDescent="0.25">
      <c r="A72" s="50" t="s">
        <v>183</v>
      </c>
      <c r="B72" s="42" t="s">
        <v>181</v>
      </c>
      <c r="C72" s="7" t="s">
        <v>184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42">
        <v>2</v>
      </c>
      <c r="AD72" s="143"/>
      <c r="AE72" s="24" t="s">
        <v>31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5" customHeight="1" x14ac:dyDescent="0.25">
      <c r="A73" s="50" t="s">
        <v>185</v>
      </c>
      <c r="B73" s="42" t="s">
        <v>181</v>
      </c>
      <c r="C73" s="7" t="s">
        <v>186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42">
        <v>2</v>
      </c>
      <c r="AD73" s="143"/>
      <c r="AE73" s="24" t="s">
        <v>31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5" customHeight="1" thickBot="1" x14ac:dyDescent="0.3">
      <c r="A74" s="51" t="s">
        <v>187</v>
      </c>
      <c r="B74" s="42" t="s">
        <v>181</v>
      </c>
      <c r="C74" s="7" t="s">
        <v>188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44">
        <v>2</v>
      </c>
      <c r="AD74" s="145"/>
      <c r="AE74" s="24" t="s">
        <v>31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5" customHeight="1" thickBot="1" x14ac:dyDescent="0.3">
      <c r="A75" s="155" t="s">
        <v>189</v>
      </c>
      <c r="B75" s="156"/>
      <c r="C75" s="157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ht="15" customHeight="1" x14ac:dyDescent="0.25">
      <c r="A76" s="49" t="s">
        <v>190</v>
      </c>
      <c r="B76" s="29" t="s">
        <v>191</v>
      </c>
      <c r="C76" s="41" t="s">
        <v>192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40">
        <v>2</v>
      </c>
      <c r="AD76" s="141"/>
      <c r="AE76" s="23" t="s">
        <v>31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2" t="s">
        <v>193</v>
      </c>
      <c r="B77" s="29" t="s">
        <v>191</v>
      </c>
      <c r="C77" s="41" t="s">
        <v>194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42">
        <v>2</v>
      </c>
      <c r="AD77" s="143"/>
      <c r="AE77" s="38" t="s">
        <v>31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">
      <c r="A78" s="50" t="s">
        <v>195</v>
      </c>
      <c r="B78" s="121" t="s">
        <v>196</v>
      </c>
      <c r="C78" s="41" t="s">
        <v>197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198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">
      <c r="A79" s="50" t="s">
        <v>199</v>
      </c>
      <c r="B79" s="121" t="s">
        <v>200</v>
      </c>
      <c r="C79" s="41" t="s">
        <v>201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198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197</v>
      </c>
    </row>
    <row r="80" spans="1:43" ht="15" customHeight="1" x14ac:dyDescent="0.2">
      <c r="A80" s="50" t="s">
        <v>202</v>
      </c>
      <c r="B80" s="121" t="s">
        <v>203</v>
      </c>
      <c r="C80" s="7" t="s">
        <v>204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198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201</v>
      </c>
    </row>
    <row r="81" spans="1:43" ht="15" customHeight="1" x14ac:dyDescent="0.2">
      <c r="A81" s="50" t="s">
        <v>205</v>
      </c>
      <c r="B81" s="121" t="s">
        <v>206</v>
      </c>
      <c r="C81" s="7" t="s">
        <v>207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198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204</v>
      </c>
    </row>
    <row r="82" spans="1:43" ht="15" customHeight="1" x14ac:dyDescent="0.2">
      <c r="A82" s="51" t="s">
        <v>208</v>
      </c>
      <c r="B82" s="120" t="s">
        <v>209</v>
      </c>
      <c r="C82" s="9" t="s">
        <v>210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211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61" t="s">
        <v>212</v>
      </c>
      <c r="B83" s="162"/>
      <c r="C83" s="162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" customHeight="1" x14ac:dyDescent="0.25">
      <c r="A84" s="73" t="s">
        <v>213</v>
      </c>
      <c r="B84" s="64"/>
      <c r="C84" s="74"/>
      <c r="D84" s="74"/>
      <c r="E84" s="176">
        <f>E83+F83</f>
        <v>160</v>
      </c>
      <c r="F84" s="177"/>
      <c r="G84" s="87"/>
      <c r="H84" s="165">
        <f>SUM(H83:J83)</f>
        <v>25</v>
      </c>
      <c r="I84" s="166"/>
      <c r="J84" s="166"/>
      <c r="K84" s="166"/>
      <c r="L84" s="167"/>
      <c r="M84" s="165">
        <f>SUM(M83:O83)</f>
        <v>27</v>
      </c>
      <c r="N84" s="166"/>
      <c r="O84" s="166"/>
      <c r="P84" s="166"/>
      <c r="Q84" s="167"/>
      <c r="R84" s="165">
        <f>SUM(R83:T83)</f>
        <v>25</v>
      </c>
      <c r="S84" s="166"/>
      <c r="T84" s="166"/>
      <c r="U84" s="166"/>
      <c r="V84" s="167"/>
      <c r="W84" s="165">
        <f>SUM(W83:Y83)</f>
        <v>25</v>
      </c>
      <c r="X84" s="166"/>
      <c r="Y84" s="166"/>
      <c r="Z84" s="166"/>
      <c r="AA84" s="167"/>
      <c r="AB84" s="165">
        <f>SUM(AB83:AD83)</f>
        <v>22</v>
      </c>
      <c r="AC84" s="166"/>
      <c r="AD84" s="166"/>
      <c r="AE84" s="166"/>
      <c r="AF84" s="167"/>
      <c r="AG84" s="165">
        <f>SUM(AG83:AI83)</f>
        <v>22</v>
      </c>
      <c r="AH84" s="166"/>
      <c r="AI84" s="166"/>
      <c r="AJ84" s="166"/>
      <c r="AK84" s="167"/>
      <c r="AL84" s="165">
        <f>SUM(AL83:AN83)</f>
        <v>14</v>
      </c>
      <c r="AM84" s="166"/>
      <c r="AN84" s="166"/>
      <c r="AO84" s="166"/>
      <c r="AP84" s="167"/>
    </row>
    <row r="85" spans="1:43" ht="15" customHeight="1" x14ac:dyDescent="0.25">
      <c r="A85" s="75" t="s">
        <v>214</v>
      </c>
      <c r="B85" s="76"/>
      <c r="C85" s="77"/>
      <c r="D85" s="77"/>
      <c r="E85" s="78"/>
      <c r="F85" s="78"/>
      <c r="G85" s="88">
        <v>1</v>
      </c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ht="15" customHeight="1" x14ac:dyDescent="0.25">
      <c r="A86" s="79" t="s">
        <v>215</v>
      </c>
      <c r="B86" s="80"/>
      <c r="C86" s="81"/>
      <c r="D86" s="81"/>
      <c r="E86" s="82"/>
      <c r="F86" s="82"/>
      <c r="G86" s="90">
        <v>33</v>
      </c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5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ht="15" customHeight="1" x14ac:dyDescent="0.25">
      <c r="A87" s="79" t="s">
        <v>216</v>
      </c>
      <c r="B87" s="80"/>
      <c r="C87" s="81"/>
      <c r="D87" s="81"/>
      <c r="E87" s="82"/>
      <c r="F87" s="82"/>
      <c r="G87" s="90">
        <v>4</v>
      </c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5" customHeight="1" thickBot="1" x14ac:dyDescent="0.3">
      <c r="A88" s="83" t="s">
        <v>217</v>
      </c>
      <c r="B88" s="84"/>
      <c r="C88" s="85"/>
      <c r="D88" s="85"/>
      <c r="E88" s="86"/>
      <c r="F88" s="86"/>
      <c r="G88" s="92">
        <v>15</v>
      </c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2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5" customHeight="1" thickBot="1" x14ac:dyDescent="0.3">
      <c r="A89" s="73" t="s">
        <v>218</v>
      </c>
      <c r="B89" s="64"/>
      <c r="C89" s="74"/>
      <c r="D89" s="74"/>
      <c r="E89" s="97">
        <f>E83/(E83+F83)</f>
        <v>0.375</v>
      </c>
      <c r="F89" s="96">
        <f>F83/(E83+F83)</f>
        <v>0.625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219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8"/>
      <c r="C94" s="104" t="s">
        <v>220</v>
      </c>
      <c r="D94" s="113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09"/>
      <c r="C95" s="105" t="s">
        <v>221</v>
      </c>
      <c r="D95" s="114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09"/>
      <c r="C96" s="106" t="s">
        <v>222</v>
      </c>
      <c r="D96" s="115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">
      <c r="B97" s="110" t="s">
        <v>223</v>
      </c>
      <c r="C97" s="1" t="s">
        <v>64</v>
      </c>
      <c r="D97" s="116">
        <v>4</v>
      </c>
    </row>
    <row r="98" spans="2:15" x14ac:dyDescent="0.2">
      <c r="B98" s="110" t="s">
        <v>224</v>
      </c>
      <c r="C98" s="1" t="s">
        <v>79</v>
      </c>
      <c r="D98" s="116">
        <v>5</v>
      </c>
    </row>
    <row r="99" spans="2:15" x14ac:dyDescent="0.2">
      <c r="B99" s="110" t="s">
        <v>225</v>
      </c>
      <c r="C99" s="1" t="s">
        <v>63</v>
      </c>
      <c r="D99" s="116">
        <v>4</v>
      </c>
    </row>
    <row r="100" spans="2:15" x14ac:dyDescent="0.25">
      <c r="B100" s="109"/>
      <c r="C100" s="106" t="s">
        <v>226</v>
      </c>
      <c r="D100" s="115">
        <f>D101</f>
        <v>17</v>
      </c>
      <c r="E100" s="1"/>
      <c r="N100" s="3"/>
      <c r="O100" s="2"/>
    </row>
    <row r="101" spans="2:15" x14ac:dyDescent="0.25">
      <c r="B101" s="109"/>
      <c r="C101" s="107" t="s">
        <v>236</v>
      </c>
      <c r="D101" s="117">
        <f>SUM(D102:D105)</f>
        <v>17</v>
      </c>
      <c r="E101" s="1"/>
    </row>
    <row r="102" spans="2:15" x14ac:dyDescent="0.2">
      <c r="B102" s="178" t="s">
        <v>237</v>
      </c>
      <c r="C102" s="131" t="s">
        <v>231</v>
      </c>
      <c r="D102" s="179">
        <v>4</v>
      </c>
      <c r="E102" s="1"/>
    </row>
    <row r="103" spans="2:15" x14ac:dyDescent="0.2">
      <c r="B103" s="178" t="s">
        <v>238</v>
      </c>
      <c r="C103" s="131" t="s">
        <v>232</v>
      </c>
      <c r="D103" s="179">
        <v>5</v>
      </c>
      <c r="E103" s="1"/>
    </row>
    <row r="104" spans="2:15" x14ac:dyDescent="0.2">
      <c r="B104" s="178" t="s">
        <v>239</v>
      </c>
      <c r="C104" s="131" t="s">
        <v>233</v>
      </c>
      <c r="D104" s="179">
        <v>4</v>
      </c>
      <c r="E104" s="1"/>
    </row>
    <row r="105" spans="2:15" x14ac:dyDescent="0.2">
      <c r="B105" s="178" t="s">
        <v>240</v>
      </c>
      <c r="C105" s="131" t="s">
        <v>234</v>
      </c>
      <c r="D105" s="179">
        <v>4</v>
      </c>
    </row>
    <row r="106" spans="2:15" x14ac:dyDescent="0.25">
      <c r="B106" s="111"/>
      <c r="C106" s="107" t="s">
        <v>227</v>
      </c>
      <c r="D106" s="117">
        <f>SUM(D107:D110)</f>
        <v>16</v>
      </c>
    </row>
    <row r="107" spans="2:15" x14ac:dyDescent="0.2">
      <c r="B107" s="110" t="s">
        <v>147</v>
      </c>
      <c r="C107" s="1" t="s">
        <v>148</v>
      </c>
      <c r="D107" s="116">
        <v>4</v>
      </c>
    </row>
    <row r="108" spans="2:15" x14ac:dyDescent="0.2">
      <c r="B108" s="110" t="s">
        <v>150</v>
      </c>
      <c r="C108" s="1" t="s">
        <v>151</v>
      </c>
      <c r="D108" s="116">
        <v>4</v>
      </c>
    </row>
    <row r="109" spans="2:15" x14ac:dyDescent="0.2">
      <c r="B109" s="110" t="s">
        <v>153</v>
      </c>
      <c r="C109" s="1" t="s">
        <v>154</v>
      </c>
      <c r="D109" s="116">
        <v>4</v>
      </c>
    </row>
    <row r="110" spans="2:15" x14ac:dyDescent="0.2">
      <c r="B110" s="110" t="s">
        <v>156</v>
      </c>
      <c r="C110" s="1" t="s">
        <v>157</v>
      </c>
      <c r="D110" s="116">
        <v>4</v>
      </c>
    </row>
    <row r="111" spans="2:15" x14ac:dyDescent="0.25">
      <c r="B111" s="109"/>
      <c r="C111" s="107" t="s">
        <v>228</v>
      </c>
      <c r="D111" s="117">
        <f>SUM(D112:D115)</f>
        <v>16</v>
      </c>
    </row>
    <row r="112" spans="2:15" x14ac:dyDescent="0.2">
      <c r="B112" s="110" t="s">
        <v>163</v>
      </c>
      <c r="C112" s="1" t="s">
        <v>164</v>
      </c>
      <c r="D112" s="116">
        <v>4</v>
      </c>
    </row>
    <row r="113" spans="2:4" x14ac:dyDescent="0.2">
      <c r="B113" s="110" t="s">
        <v>229</v>
      </c>
      <c r="C113" s="1" t="s">
        <v>134</v>
      </c>
      <c r="D113" s="116">
        <v>4</v>
      </c>
    </row>
    <row r="114" spans="2:4" x14ac:dyDescent="0.2">
      <c r="B114" s="110" t="s">
        <v>168</v>
      </c>
      <c r="C114" s="1" t="s">
        <v>169</v>
      </c>
      <c r="D114" s="116">
        <v>4</v>
      </c>
    </row>
    <row r="115" spans="2:4" ht="13.5" thickBot="1" x14ac:dyDescent="0.25">
      <c r="B115" s="112" t="s">
        <v>171</v>
      </c>
      <c r="C115" s="105" t="s">
        <v>172</v>
      </c>
      <c r="D115" s="114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M5:Q5"/>
    <mergeCell ref="E4:G5"/>
    <mergeCell ref="D4:D6"/>
    <mergeCell ref="A45:C45"/>
    <mergeCell ref="A4:A6"/>
    <mergeCell ref="A7:C7"/>
    <mergeCell ref="A17:C17"/>
    <mergeCell ref="A24:C24"/>
    <mergeCell ref="W5:AA5"/>
    <mergeCell ref="AC76:AD76"/>
    <mergeCell ref="AC77:AD77"/>
    <mergeCell ref="AC71:AD71"/>
    <mergeCell ref="AC72:AD72"/>
    <mergeCell ref="AC73:AD73"/>
    <mergeCell ref="AC74:AD74"/>
  </mergeCells>
  <conditionalFormatting sqref="K88">
    <cfRule type="cellIs" dxfId="6" priority="8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3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BSc.
Nappali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2025-03-03T14:06:04Z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