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Forgács Anita\OneDrive - Óbudai egyetem\Anita dokumenumok\közös dokumentumok\F TANTERV\MŰMEN\"/>
    </mc:Choice>
  </mc:AlternateContent>
  <xr:revisionPtr revIDLastSave="10" documentId="13_ncr:1_{1C4A373D-37B9-4AD5-9CA7-B3E73D02C359}" xr6:coauthVersionLast="36" xr6:coauthVersionMax="47" xr10:uidLastSave="{17F0949B-CE73-4F21-B11B-06B8060D6728}"/>
  <bookViews>
    <workbookView xWindow="-120" yWindow="-120" windowWidth="29040" windowHeight="15840" xr2:uid="{00000000-000D-0000-FFFF-FFFF00000000}"/>
  </bookViews>
  <sheets>
    <sheet name="Levelező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AD45" i="3"/>
  <c r="AB45" i="3"/>
  <c r="X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O88" i="3" s="1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0" i="3" l="1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AB84" i="3" l="1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<sst xmlns="http://schemas.openxmlformats.org/spreadsheetml/2006/main" count="392" uniqueCount="228">
  <si>
    <t>Sorszám</t>
  </si>
  <si>
    <t>Tantárgy</t>
  </si>
  <si>
    <t>Blended</t>
  </si>
  <si>
    <t>Hetente összesen</t>
  </si>
  <si>
    <t>Félévek</t>
  </si>
  <si>
    <t>Előkövetelmény</t>
  </si>
  <si>
    <t>EA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</si>
  <si>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</si>
  <si>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</si>
  <si>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</si>
  <si>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</si>
  <si>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</si>
  <si>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</si>
  <si>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</si>
  <si>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</si>
  <si>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</si>
  <si>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</si>
  <si>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GY+L</t>
  </si>
  <si>
    <t>KR</t>
  </si>
  <si>
    <t>L</t>
  </si>
  <si>
    <t>K</t>
  </si>
  <si>
    <t>Természettudományi ismeretek (Kredit: 40-50)</t>
  </si>
  <si>
    <t>Matematika I</t>
  </si>
  <si>
    <t>v</t>
  </si>
  <si>
    <t>Matematika II</t>
  </si>
  <si>
    <t>é</t>
  </si>
  <si>
    <t>Természettudományok alapjai</t>
  </si>
  <si>
    <t>a</t>
  </si>
  <si>
    <t>Mechanika</t>
  </si>
  <si>
    <t>h</t>
  </si>
  <si>
    <t>Fizika</t>
  </si>
  <si>
    <t>Elektrotechnika</t>
  </si>
  <si>
    <t>8.</t>
  </si>
  <si>
    <t>Statisztika I</t>
  </si>
  <si>
    <t>9.</t>
  </si>
  <si>
    <t>Statisztika II</t>
  </si>
  <si>
    <t>Gazdasági és humán ismeretek (Kredit: 14-30)</t>
  </si>
  <si>
    <t>10.</t>
  </si>
  <si>
    <t>Tanulásmódszertani és kreatív megoldások tréning</t>
  </si>
  <si>
    <t>11.</t>
  </si>
  <si>
    <t>Hallgatói tutorálás</t>
  </si>
  <si>
    <t>12.</t>
  </si>
  <si>
    <t>Vállalkozásgazdaságtan</t>
  </si>
  <si>
    <t>13.</t>
  </si>
  <si>
    <t>Közgazdaságtani alapismeretek</t>
  </si>
  <si>
    <t>14.</t>
  </si>
  <si>
    <t>HR menedzsment és vezetési technikák</t>
  </si>
  <si>
    <t>Menedzsment alapjai</t>
  </si>
  <si>
    <t>15.</t>
  </si>
  <si>
    <t>Számvitel alapjai</t>
  </si>
  <si>
    <t>Műszaki menedzser szakmai ismeretek (Kredit: 70-105)</t>
  </si>
  <si>
    <t>16.</t>
  </si>
  <si>
    <t>Államigazgatási és gazdasági jogi ismeretek</t>
  </si>
  <si>
    <t>17.</t>
  </si>
  <si>
    <t>Tutori rendszer kiépítése és korszerű tanulástechnikai alapkompetenciák a mérnökké válás során</t>
  </si>
  <si>
    <t>18.</t>
  </si>
  <si>
    <t>19.</t>
  </si>
  <si>
    <t>Vezetői számvitel és controlling</t>
  </si>
  <si>
    <t>Számvitel alapjai, Statisztika II</t>
  </si>
  <si>
    <t>20.</t>
  </si>
  <si>
    <t>Innovációmenedzsment és technológiai transzfer</t>
  </si>
  <si>
    <t>21.</t>
  </si>
  <si>
    <t>Minőségmenedzsment</t>
  </si>
  <si>
    <t>22.</t>
  </si>
  <si>
    <t>Műszaki ábrázolás</t>
  </si>
  <si>
    <t>23.</t>
  </si>
  <si>
    <t>Vállalkozások pénzügyei</t>
  </si>
  <si>
    <t>24.</t>
  </si>
  <si>
    <t>Marketing alapjai</t>
  </si>
  <si>
    <t>25.</t>
  </si>
  <si>
    <t>Projektmenedzsment</t>
  </si>
  <si>
    <t>26.</t>
  </si>
  <si>
    <t>Döntéstámogató rendszerek</t>
  </si>
  <si>
    <t>27.</t>
  </si>
  <si>
    <t>Lean menedzsment</t>
  </si>
  <si>
    <t>28.</t>
  </si>
  <si>
    <t>Logisztika</t>
  </si>
  <si>
    <t>29.</t>
  </si>
  <si>
    <t>Általános mérnöki ismeretek</t>
  </si>
  <si>
    <t>30.</t>
  </si>
  <si>
    <t>Startup projektek gazdasági támogatása</t>
  </si>
  <si>
    <t>31.</t>
  </si>
  <si>
    <t>Üzleti informatikai alkalmazások</t>
  </si>
  <si>
    <t>32.</t>
  </si>
  <si>
    <t>Gyártástechnológia alapjai</t>
  </si>
  <si>
    <t>33.</t>
  </si>
  <si>
    <t>Kémia és anyagismeret</t>
  </si>
  <si>
    <t>34.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</si>
  <si>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</si>
  <si>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</si>
  <si>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</si>
  <si>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</si>
  <si>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</si>
  <si>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</si>
  <si>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</si>
  <si>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Six sigma</t>
  </si>
  <si>
    <t>37.</t>
  </si>
  <si>
    <t>FMEA</t>
  </si>
  <si>
    <t>38.</t>
  </si>
  <si>
    <t>Ellátásilánc-menedzsment</t>
  </si>
  <si>
    <t>39.</t>
  </si>
  <si>
    <t>Vezetői készségfejlesztő tréning</t>
  </si>
  <si>
    <t>40.</t>
  </si>
  <si>
    <t>Minőségirányítási rendszerek kialakítása és működtetése</t>
  </si>
  <si>
    <t>41.</t>
  </si>
  <si>
    <t>Projektmunka</t>
  </si>
  <si>
    <t>42.</t>
  </si>
  <si>
    <t>Szakdolgozat</t>
  </si>
  <si>
    <t>V2 - Vállalatirányítás (csak Budapest)</t>
  </si>
  <si>
    <t>43.</t>
  </si>
  <si>
    <t>Számítógépes folyamatmenedzsment</t>
  </si>
  <si>
    <t>44.</t>
  </si>
  <si>
    <t>Integrált vállalatirányítási rendszerek</t>
  </si>
  <si>
    <t>45.</t>
  </si>
  <si>
    <t>Vállalati és üzleti hálózatmenedzsment</t>
  </si>
  <si>
    <t>46.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</si>
  <si>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</si>
  <si>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</si>
  <si>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</si>
  <si>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</si>
  <si>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</si>
  <si>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</si>
  <si>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Minőségirányítási rendszerek</t>
  </si>
  <si>
    <t>51.</t>
  </si>
  <si>
    <t>52.</t>
  </si>
  <si>
    <t>Termelési logisztika</t>
  </si>
  <si>
    <t>53.</t>
  </si>
  <si>
    <t>Gyártás és szolgáltatások minőségfejlesztése</t>
  </si>
  <si>
    <t>54.</t>
  </si>
  <si>
    <t>55.</t>
  </si>
  <si>
    <t>56.</t>
  </si>
  <si>
    <t>Szabadon választható tárgyak (Kredit: 10- )</t>
  </si>
  <si>
    <t>57.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</si>
  <si>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</si>
  <si>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</si>
  <si>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</si>
  <si>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</si>
  <si>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</si>
  <si>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</si>
  <si>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</si>
  <si>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</si>
  <si>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</si>
  <si>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</si>
  <si>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</si>
  <si>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</si>
  <si>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</si>
  <si>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</si>
  <si>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</si>
  <si>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</si>
  <si>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</si>
  <si>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</si>
  <si>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</si>
  <si>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</si>
  <si>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</si>
  <si>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</si>
  <si>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</si>
  <si>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</si>
  <si>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</si>
  <si>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</si>
  <si>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</si>
  <si>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</si>
  <si>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</si>
  <si>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</si>
  <si>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</si>
  <si>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</si>
  <si>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</si>
  <si>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</si>
  <si>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</si>
  <si>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</si>
  <si>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</si>
  <si>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</si>
  <si>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</si>
  <si>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</si>
  <si>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K%XMA1MBLF</t>
  </si>
  <si>
    <t>K%XMA2MBLF</t>
  </si>
  <si>
    <t>GMXTT1MBLF</t>
  </si>
  <si>
    <t>GVXIA1MBLF</t>
  </si>
  <si>
    <t>B%ME2MBLF</t>
  </si>
  <si>
    <t>K%XFI2MBLF</t>
  </si>
  <si>
    <t>K%XEL1MBLF</t>
  </si>
  <si>
    <t>GMXST1MBLF</t>
  </si>
  <si>
    <t>GMXST2MBLF</t>
  </si>
  <si>
    <t>GUXTM1MBLF</t>
  </si>
  <si>
    <t>GUXHT1MBLF</t>
  </si>
  <si>
    <t>GVXVG1MBLF</t>
  </si>
  <si>
    <t>GKXKG2MBLF</t>
  </si>
  <si>
    <t>GMXHR1MBLF</t>
  </si>
  <si>
    <t>GMXSA2MBLF</t>
  </si>
  <si>
    <t>GKXJI1MBLF</t>
  </si>
  <si>
    <t>GUXTR2MBLF</t>
  </si>
  <si>
    <t>GMXMD1MBLF</t>
  </si>
  <si>
    <t>GVXVS2MBLF</t>
  </si>
  <si>
    <t>GUXIM1MBLF</t>
  </si>
  <si>
    <t>GMXMM2MBLF</t>
  </si>
  <si>
    <t>R%XMU1MBLF</t>
  </si>
  <si>
    <t>GKXVP2MBLF</t>
  </si>
  <si>
    <t>GUXMA1MBLF</t>
  </si>
  <si>
    <t>GKXPM1MBLF</t>
  </si>
  <si>
    <t>GMXDR2MBLF</t>
  </si>
  <si>
    <t>GMXLM1MBLF</t>
  </si>
  <si>
    <t>GMXLO1MBLF</t>
  </si>
  <si>
    <t>B%XIM2MBLF</t>
  </si>
  <si>
    <t>GKXSU1MBLF</t>
  </si>
  <si>
    <t>GMXUI2MBLF</t>
  </si>
  <si>
    <t>B%XGY2MBLF</t>
  </si>
  <si>
    <t>B%XKA2MBLF</t>
  </si>
  <si>
    <t>K%XMT2MBLF</t>
  </si>
  <si>
    <t>GMXSS2MBLF</t>
  </si>
  <si>
    <t>GMXFM2MBLF</t>
  </si>
  <si>
    <t>GMXELT2MBLF</t>
  </si>
  <si>
    <t>GMXVK1MBLF</t>
  </si>
  <si>
    <t>GMXMR1MBLF</t>
  </si>
  <si>
    <t>GMXPM2MBLF</t>
  </si>
  <si>
    <t>GMDSD1MBLF</t>
  </si>
  <si>
    <t>GMXSF2MBLF</t>
  </si>
  <si>
    <t>GMXIV2MBLF</t>
  </si>
  <si>
    <t>GMXVU2MBLF</t>
  </si>
  <si>
    <t>GMXIR1MBLF</t>
  </si>
  <si>
    <t>A%XMR2MBLF</t>
  </si>
  <si>
    <t>A%XEM2MBLF</t>
  </si>
  <si>
    <t>A%XTL2MBLF</t>
  </si>
  <si>
    <t>A%XMF1MBLF</t>
  </si>
  <si>
    <t>A%XVK1MBLF</t>
  </si>
  <si>
    <t>A%PPM2MBLF</t>
  </si>
  <si>
    <t>A%DSD1MBLF</t>
  </si>
  <si>
    <t>GDIPAT1BLF</t>
  </si>
  <si>
    <t>Műszaki menedzser alapképzés</t>
  </si>
  <si>
    <t>Informatika alapjai és programozási alapismeretek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</si>
</sst>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8" fillId="0" borderId="56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4F480D47-B5F4-472E-8222-2E7D17A84905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0"/>
  <sheetViews>
    <sheetView tabSelected="1" view="pageBreakPreview" topLeftCell="B1" zoomScaleNormal="60" zoomScaleSheetLayoutView="100" workbookViewId="0">
      <selection activeCell="C14" sqref="C14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17" t="s">
        <v>226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</row>
    <row r="2" spans="1:46" ht="15.75" x14ac:dyDescent="0.25">
      <c r="B2" s="118" t="s">
        <v>170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19" t="s">
        <v>0</v>
      </c>
      <c r="B4" s="122" t="s">
        <v>1</v>
      </c>
      <c r="C4" s="122"/>
      <c r="D4" s="123" t="s">
        <v>2</v>
      </c>
      <c r="E4" s="126" t="s">
        <v>3</v>
      </c>
      <c r="F4" s="127"/>
      <c r="G4" s="128"/>
      <c r="H4" s="132" t="s">
        <v>4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4"/>
      <c r="AQ4" s="135" t="s">
        <v>5</v>
      </c>
      <c r="AS4" s="2"/>
      <c r="AT4" s="2"/>
    </row>
    <row r="5" spans="1:46" ht="15.75" customHeight="1" thickBot="1" x14ac:dyDescent="0.3">
      <c r="A5" s="120"/>
      <c r="B5" s="122" t="s">
        <v>7</v>
      </c>
      <c r="C5" s="122" t="s">
        <v>8</v>
      </c>
      <c r="D5" s="124"/>
      <c r="E5" s="129"/>
      <c r="F5" s="130"/>
      <c r="G5" s="131"/>
      <c r="H5" s="122" t="s">
        <v>9</v>
      </c>
      <c r="I5" s="122"/>
      <c r="J5" s="122"/>
      <c r="K5" s="122"/>
      <c r="L5" s="122"/>
      <c r="M5" s="122" t="s">
        <v>10</v>
      </c>
      <c r="N5" s="122"/>
      <c r="O5" s="122"/>
      <c r="P5" s="122"/>
      <c r="Q5" s="122"/>
      <c r="R5" s="122" t="s">
        <v>11</v>
      </c>
      <c r="S5" s="122"/>
      <c r="T5" s="122"/>
      <c r="U5" s="122"/>
      <c r="V5" s="122"/>
      <c r="W5" s="122" t="s">
        <v>12</v>
      </c>
      <c r="X5" s="122"/>
      <c r="Y5" s="122"/>
      <c r="Z5" s="122"/>
      <c r="AA5" s="122"/>
      <c r="AB5" s="122" t="s">
        <v>13</v>
      </c>
      <c r="AC5" s="122"/>
      <c r="AD5" s="122"/>
      <c r="AE5" s="122"/>
      <c r="AF5" s="122"/>
      <c r="AG5" s="122" t="s">
        <v>14</v>
      </c>
      <c r="AH5" s="122"/>
      <c r="AI5" s="122"/>
      <c r="AJ5" s="122"/>
      <c r="AK5" s="122"/>
      <c r="AL5" s="122" t="s">
        <v>15</v>
      </c>
      <c r="AM5" s="122"/>
      <c r="AN5" s="122"/>
      <c r="AO5" s="122"/>
      <c r="AP5" s="122"/>
      <c r="AQ5" s="136"/>
      <c r="AS5" s="2"/>
      <c r="AT5" s="2"/>
    </row>
    <row r="6" spans="1:46" ht="24" customHeight="1" thickBot="1" x14ac:dyDescent="0.3">
      <c r="A6" s="121"/>
      <c r="B6" s="122"/>
      <c r="C6" s="122"/>
      <c r="D6" s="125"/>
      <c r="E6" s="39" t="s">
        <v>6</v>
      </c>
      <c r="F6" s="40" t="s">
        <v>17</v>
      </c>
      <c r="G6" s="13" t="s">
        <v>18</v>
      </c>
      <c r="H6" s="20" t="s">
        <v>6</v>
      </c>
      <c r="I6" s="21" t="s">
        <v>16</v>
      </c>
      <c r="J6" s="21" t="s">
        <v>19</v>
      </c>
      <c r="K6" s="21" t="s">
        <v>20</v>
      </c>
      <c r="L6" s="22" t="s">
        <v>18</v>
      </c>
      <c r="M6" s="20" t="s">
        <v>6</v>
      </c>
      <c r="N6" s="21" t="s">
        <v>16</v>
      </c>
      <c r="O6" s="21" t="s">
        <v>19</v>
      </c>
      <c r="P6" s="21" t="s">
        <v>20</v>
      </c>
      <c r="Q6" s="22" t="s">
        <v>18</v>
      </c>
      <c r="R6" s="20" t="s">
        <v>6</v>
      </c>
      <c r="S6" s="21" t="s">
        <v>16</v>
      </c>
      <c r="T6" s="21" t="s">
        <v>19</v>
      </c>
      <c r="U6" s="21" t="s">
        <v>20</v>
      </c>
      <c r="V6" s="22" t="s">
        <v>18</v>
      </c>
      <c r="W6" s="20" t="s">
        <v>6</v>
      </c>
      <c r="X6" s="21" t="s">
        <v>16</v>
      </c>
      <c r="Y6" s="21" t="s">
        <v>19</v>
      </c>
      <c r="Z6" s="21" t="s">
        <v>20</v>
      </c>
      <c r="AA6" s="22" t="s">
        <v>18</v>
      </c>
      <c r="AB6" s="20" t="s">
        <v>6</v>
      </c>
      <c r="AC6" s="21" t="s">
        <v>16</v>
      </c>
      <c r="AD6" s="21" t="s">
        <v>19</v>
      </c>
      <c r="AE6" s="21" t="s">
        <v>20</v>
      </c>
      <c r="AF6" s="22" t="s">
        <v>18</v>
      </c>
      <c r="AG6" s="20" t="s">
        <v>6</v>
      </c>
      <c r="AH6" s="21" t="s">
        <v>16</v>
      </c>
      <c r="AI6" s="21" t="s">
        <v>19</v>
      </c>
      <c r="AJ6" s="21" t="s">
        <v>20</v>
      </c>
      <c r="AK6" s="22" t="s">
        <v>18</v>
      </c>
      <c r="AL6" s="20" t="s">
        <v>6</v>
      </c>
      <c r="AM6" s="21" t="s">
        <v>16</v>
      </c>
      <c r="AN6" s="21" t="s">
        <v>19</v>
      </c>
      <c r="AO6" s="21" t="s">
        <v>20</v>
      </c>
      <c r="AP6" s="22" t="s">
        <v>18</v>
      </c>
      <c r="AQ6" s="137"/>
      <c r="AS6" s="2"/>
      <c r="AT6" s="2"/>
    </row>
    <row r="7" spans="1:46" ht="15" customHeight="1" thickBot="1" x14ac:dyDescent="0.3">
      <c r="A7" s="138" t="s">
        <v>21</v>
      </c>
      <c r="B7" s="139"/>
      <c r="C7" s="140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">
      <c r="A8" s="48" t="s">
        <v>9</v>
      </c>
      <c r="B8" s="104" t="s">
        <v>173</v>
      </c>
      <c r="C8" s="34" t="s">
        <v>22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23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49" t="s">
        <v>10</v>
      </c>
      <c r="B9" s="104" t="s">
        <v>174</v>
      </c>
      <c r="C9" s="7" t="s">
        <v>24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23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22</v>
      </c>
      <c r="AS9" s="2"/>
      <c r="AT9" s="2"/>
    </row>
    <row r="10" spans="1:46" ht="15" customHeight="1" x14ac:dyDescent="0.2">
      <c r="A10" s="49" t="s">
        <v>11</v>
      </c>
      <c r="B10" s="104" t="s">
        <v>175</v>
      </c>
      <c r="C10" s="7" t="s">
        <v>26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25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12</v>
      </c>
      <c r="B11" s="104" t="s">
        <v>176</v>
      </c>
      <c r="C11" s="7" t="s">
        <v>227</v>
      </c>
      <c r="D11" s="43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25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13</v>
      </c>
      <c r="B12" s="104" t="s">
        <v>177</v>
      </c>
      <c r="C12" s="7" t="s">
        <v>28</v>
      </c>
      <c r="D12" s="43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23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49" t="s">
        <v>14</v>
      </c>
      <c r="B13" s="104" t="s">
        <v>178</v>
      </c>
      <c r="C13" s="7" t="s">
        <v>30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23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22</v>
      </c>
    </row>
    <row r="14" spans="1:46" ht="15" customHeight="1" x14ac:dyDescent="0.2">
      <c r="A14" s="49" t="s">
        <v>15</v>
      </c>
      <c r="B14" s="104" t="s">
        <v>179</v>
      </c>
      <c r="C14" s="7" t="s">
        <v>31</v>
      </c>
      <c r="D14" s="43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23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30</v>
      </c>
    </row>
    <row r="15" spans="1:46" ht="15" customHeight="1" x14ac:dyDescent="0.2">
      <c r="A15" s="49" t="s">
        <v>32</v>
      </c>
      <c r="B15" s="105" t="s">
        <v>180</v>
      </c>
      <c r="C15" s="41" t="s">
        <v>33</v>
      </c>
      <c r="D15" s="44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25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x14ac:dyDescent="0.2">
      <c r="A16" s="50" t="s">
        <v>34</v>
      </c>
      <c r="B16" s="105" t="s">
        <v>181</v>
      </c>
      <c r="C16" s="9" t="s">
        <v>35</v>
      </c>
      <c r="D16" s="44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25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33</v>
      </c>
    </row>
    <row r="17" spans="1:43" ht="15" customHeight="1" thickBot="1" x14ac:dyDescent="0.3">
      <c r="A17" s="138" t="s">
        <v>36</v>
      </c>
      <c r="B17" s="139"/>
      <c r="C17" s="140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37</v>
      </c>
      <c r="B18" s="106" t="s">
        <v>182</v>
      </c>
      <c r="C18" s="7" t="s">
        <v>38</v>
      </c>
      <c r="D18" s="43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25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39</v>
      </c>
      <c r="B19" s="104" t="s">
        <v>183</v>
      </c>
      <c r="C19" s="7" t="s">
        <v>40</v>
      </c>
      <c r="D19" s="52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25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41</v>
      </c>
      <c r="B20" s="104" t="s">
        <v>184</v>
      </c>
      <c r="C20" s="7" t="s">
        <v>42</v>
      </c>
      <c r="D20" s="52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25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43</v>
      </c>
      <c r="B21" s="104" t="s">
        <v>185</v>
      </c>
      <c r="C21" s="12" t="s">
        <v>44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23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45</v>
      </c>
      <c r="B22" s="104" t="s">
        <v>186</v>
      </c>
      <c r="C22" s="7" t="s">
        <v>46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25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47</v>
      </c>
    </row>
    <row r="23" spans="1:43" ht="15" customHeight="1" x14ac:dyDescent="0.2">
      <c r="A23" s="49" t="s">
        <v>48</v>
      </c>
      <c r="B23" s="104" t="s">
        <v>187</v>
      </c>
      <c r="C23" s="7" t="s">
        <v>49</v>
      </c>
      <c r="D23" s="47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23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38" t="s">
        <v>50</v>
      </c>
      <c r="B24" s="139"/>
      <c r="C24" s="140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25</v>
      </c>
      <c r="S24" s="69">
        <f>SUM(S25:S44)</f>
        <v>20</v>
      </c>
      <c r="T24" s="69">
        <f>SUM(T25:T44)</f>
        <v>10</v>
      </c>
      <c r="U24" s="69">
        <f>COUNTA(U25:U44)</f>
        <v>3</v>
      </c>
      <c r="V24" s="71">
        <f>SUM(V25:V44)</f>
        <v>13</v>
      </c>
      <c r="W24" s="68">
        <f>SUM(W25:W44)</f>
        <v>40</v>
      </c>
      <c r="X24" s="69">
        <f>SUM(X25:X44)</f>
        <v>25</v>
      </c>
      <c r="Y24" s="69">
        <f>SUM(Y25:Y44)</f>
        <v>5</v>
      </c>
      <c r="Z24" s="69">
        <f>COUNTA(Z25:Z44)</f>
        <v>4</v>
      </c>
      <c r="AA24" s="71">
        <f>SUM(AA25:AA44)</f>
        <v>17</v>
      </c>
      <c r="AB24" s="68">
        <f>SUM(AB25:AB44)</f>
        <v>15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51</v>
      </c>
      <c r="B25" s="106" t="s">
        <v>188</v>
      </c>
      <c r="C25" s="7" t="s">
        <v>52</v>
      </c>
      <c r="D25" s="43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23</v>
      </c>
      <c r="AP25" s="36">
        <v>4</v>
      </c>
      <c r="AQ25" s="37"/>
    </row>
    <row r="26" spans="1:43" ht="15" customHeight="1" x14ac:dyDescent="0.2">
      <c r="A26" s="51" t="s">
        <v>53</v>
      </c>
      <c r="B26" s="104" t="s">
        <v>189</v>
      </c>
      <c r="C26" s="7" t="s">
        <v>54</v>
      </c>
      <c r="D26" s="52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25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55</v>
      </c>
      <c r="B27" s="104" t="s">
        <v>190</v>
      </c>
      <c r="C27" s="7" t="s">
        <v>47</v>
      </c>
      <c r="D27" s="52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25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56</v>
      </c>
      <c r="B28" s="104" t="s">
        <v>191</v>
      </c>
      <c r="C28" s="7" t="s">
        <v>57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25</v>
      </c>
      <c r="AK28" s="17">
        <v>5</v>
      </c>
      <c r="AL28" s="16"/>
      <c r="AM28" s="24"/>
      <c r="AN28" s="24"/>
      <c r="AO28" s="24"/>
      <c r="AP28" s="17"/>
      <c r="AQ28" s="8" t="s">
        <v>58</v>
      </c>
    </row>
    <row r="29" spans="1:43" ht="15" customHeight="1" x14ac:dyDescent="0.2">
      <c r="A29" s="51" t="s">
        <v>59</v>
      </c>
      <c r="B29" s="104" t="s">
        <v>192</v>
      </c>
      <c r="C29" s="7" t="s">
        <v>60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25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47</v>
      </c>
    </row>
    <row r="30" spans="1:43" ht="15" customHeight="1" x14ac:dyDescent="0.2">
      <c r="A30" s="49" t="s">
        <v>61</v>
      </c>
      <c r="B30" s="104" t="s">
        <v>193</v>
      </c>
      <c r="C30" s="7" t="s">
        <v>62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25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63</v>
      </c>
      <c r="B31" s="104" t="s">
        <v>194</v>
      </c>
      <c r="C31" s="7" t="s">
        <v>64</v>
      </c>
      <c r="D31" s="43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25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65</v>
      </c>
      <c r="B32" s="104" t="s">
        <v>195</v>
      </c>
      <c r="C32" s="7" t="s">
        <v>66</v>
      </c>
      <c r="D32" s="43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23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67</v>
      </c>
      <c r="B33" s="104" t="s">
        <v>196</v>
      </c>
      <c r="C33" s="98" t="s">
        <v>68</v>
      </c>
      <c r="D33" s="52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23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69</v>
      </c>
      <c r="B34" s="104" t="s">
        <v>197</v>
      </c>
      <c r="C34" s="7" t="s">
        <v>70</v>
      </c>
      <c r="D34" s="43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25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71</v>
      </c>
      <c r="B35" s="104" t="s">
        <v>198</v>
      </c>
      <c r="C35" s="7" t="s">
        <v>72</v>
      </c>
      <c r="D35" s="43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25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73</v>
      </c>
      <c r="B36" s="104" t="s">
        <v>199</v>
      </c>
      <c r="C36" s="7" t="s">
        <v>74</v>
      </c>
      <c r="D36" s="43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23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75</v>
      </c>
      <c r="B37" s="104" t="s">
        <v>200</v>
      </c>
      <c r="C37" s="7" t="s">
        <v>76</v>
      </c>
      <c r="D37" s="43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23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77</v>
      </c>
      <c r="B38" s="104" t="s">
        <v>201</v>
      </c>
      <c r="C38" s="11" t="s">
        <v>78</v>
      </c>
      <c r="D38" s="43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23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64</v>
      </c>
    </row>
    <row r="39" spans="1:43" ht="15" customHeight="1" x14ac:dyDescent="0.2">
      <c r="A39" s="49" t="s">
        <v>79</v>
      </c>
      <c r="B39" s="104" t="s">
        <v>202</v>
      </c>
      <c r="C39" s="7" t="s">
        <v>80</v>
      </c>
      <c r="D39" s="43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25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81</v>
      </c>
      <c r="B40" s="104" t="s">
        <v>203</v>
      </c>
      <c r="C40" s="7" t="s">
        <v>82</v>
      </c>
      <c r="D40" s="43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25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83</v>
      </c>
      <c r="B41" s="104" t="s">
        <v>204</v>
      </c>
      <c r="C41" s="7" t="s">
        <v>84</v>
      </c>
      <c r="D41" s="43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25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49" t="s">
        <v>85</v>
      </c>
      <c r="B42" s="104" t="s">
        <v>205</v>
      </c>
      <c r="C42" s="97" t="s">
        <v>86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23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87</v>
      </c>
      <c r="B43" s="104" t="s">
        <v>206</v>
      </c>
      <c r="C43" s="7" t="s">
        <v>88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25</v>
      </c>
      <c r="AK43" s="17">
        <v>4</v>
      </c>
      <c r="AL43" s="16"/>
      <c r="AM43" s="24"/>
      <c r="AN43" s="24"/>
      <c r="AO43" s="24"/>
      <c r="AP43" s="17"/>
      <c r="AQ43" s="8" t="s">
        <v>89</v>
      </c>
    </row>
    <row r="44" spans="1:43" ht="15" customHeight="1" x14ac:dyDescent="0.2">
      <c r="A44" s="49" t="s">
        <v>90</v>
      </c>
      <c r="B44" s="104" t="s">
        <v>192</v>
      </c>
      <c r="C44" s="7" t="s">
        <v>91</v>
      </c>
      <c r="D44" s="43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25</v>
      </c>
      <c r="AP44" s="17">
        <v>4</v>
      </c>
      <c r="AQ44" s="8"/>
    </row>
    <row r="45" spans="1:43" ht="15" customHeight="1" thickBot="1" x14ac:dyDescent="0.3">
      <c r="A45" s="138" t="s">
        <v>92</v>
      </c>
      <c r="B45" s="139"/>
      <c r="C45" s="140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43" t="s">
        <v>93</v>
      </c>
      <c r="C46" s="144"/>
      <c r="D46" s="58"/>
      <c r="E46" s="59">
        <f t="shared" ref="E46:AP46" si="15">SUM(E47:E53)</f>
        <v>25</v>
      </c>
      <c r="F46" s="60">
        <f t="shared" si="15"/>
        <v>70</v>
      </c>
      <c r="G46" s="61">
        <f t="shared" si="15"/>
        <v>40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15</v>
      </c>
      <c r="AH46" s="60">
        <f t="shared" si="15"/>
        <v>30</v>
      </c>
      <c r="AI46" s="60">
        <f t="shared" si="15"/>
        <v>10</v>
      </c>
      <c r="AJ46" s="60">
        <f>COUNTA(AJ47:AJ53)</f>
        <v>4</v>
      </c>
      <c r="AK46" s="61">
        <f t="shared" si="15"/>
        <v>16</v>
      </c>
      <c r="AL46" s="59">
        <f t="shared" si="15"/>
        <v>10</v>
      </c>
      <c r="AM46" s="60">
        <f t="shared" si="15"/>
        <v>20</v>
      </c>
      <c r="AN46" s="60">
        <f t="shared" si="15"/>
        <v>10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94</v>
      </c>
      <c r="B47" s="106" t="s">
        <v>207</v>
      </c>
      <c r="C47" s="11" t="s">
        <v>95</v>
      </c>
      <c r="D47" s="43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25</v>
      </c>
      <c r="AK47" s="17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96</v>
      </c>
      <c r="B48" s="104" t="s">
        <v>208</v>
      </c>
      <c r="C48" s="11" t="s">
        <v>97</v>
      </c>
      <c r="D48" s="43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23</v>
      </c>
      <c r="AK48" s="17">
        <v>4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98</v>
      </c>
      <c r="B49" s="104" t="s">
        <v>209</v>
      </c>
      <c r="C49" s="11" t="s">
        <v>99</v>
      </c>
      <c r="D49" s="43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25</v>
      </c>
      <c r="AK49" s="17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100</v>
      </c>
      <c r="B50" s="104" t="s">
        <v>210</v>
      </c>
      <c r="C50" s="11" t="s">
        <v>101</v>
      </c>
      <c r="D50" s="44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25</v>
      </c>
      <c r="AP50" s="31">
        <v>5</v>
      </c>
      <c r="AQ50" s="33"/>
    </row>
    <row r="51" spans="1:43" ht="15" customHeight="1" x14ac:dyDescent="0.2">
      <c r="A51" s="49" t="s">
        <v>102</v>
      </c>
      <c r="B51" s="104" t="s">
        <v>211</v>
      </c>
      <c r="C51" s="11" t="s">
        <v>103</v>
      </c>
      <c r="D51" s="44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25</v>
      </c>
      <c r="AP51" s="31">
        <v>4</v>
      </c>
      <c r="AQ51" s="33"/>
    </row>
    <row r="52" spans="1:43" ht="15" customHeight="1" x14ac:dyDescent="0.2">
      <c r="A52" s="49" t="s">
        <v>104</v>
      </c>
      <c r="B52" s="104" t="s">
        <v>212</v>
      </c>
      <c r="C52" s="11" t="s">
        <v>105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25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106</v>
      </c>
      <c r="B53" s="104" t="s">
        <v>213</v>
      </c>
      <c r="C53" s="11" t="s">
        <v>107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25</v>
      </c>
      <c r="AP53" s="17">
        <v>15</v>
      </c>
      <c r="AQ53" s="8" t="s">
        <v>105</v>
      </c>
    </row>
    <row r="54" spans="1:43" ht="15" customHeight="1" thickBot="1" x14ac:dyDescent="0.3">
      <c r="A54" s="57"/>
      <c r="B54" s="143" t="s">
        <v>108</v>
      </c>
      <c r="C54" s="144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109</v>
      </c>
      <c r="B55" s="106" t="s">
        <v>214</v>
      </c>
      <c r="C55" s="11" t="s">
        <v>110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25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49" t="s">
        <v>111</v>
      </c>
      <c r="B56" s="104" t="s">
        <v>215</v>
      </c>
      <c r="C56" s="11" t="s">
        <v>112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25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49" t="s">
        <v>113</v>
      </c>
      <c r="B57" s="104" t="s">
        <v>216</v>
      </c>
      <c r="C57" s="11" t="s">
        <v>114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23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49" t="s">
        <v>115</v>
      </c>
      <c r="B58" s="104" t="s">
        <v>217</v>
      </c>
      <c r="C58" s="7" t="s">
        <v>116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25</v>
      </c>
      <c r="AP58" s="36">
        <v>4</v>
      </c>
      <c r="AQ58" s="37"/>
    </row>
    <row r="59" spans="1:43" ht="15" customHeight="1" x14ac:dyDescent="0.2">
      <c r="A59" s="49" t="s">
        <v>117</v>
      </c>
      <c r="B59" s="104" t="s">
        <v>210</v>
      </c>
      <c r="C59" s="11" t="s">
        <v>101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25</v>
      </c>
      <c r="AP59" s="36">
        <v>5</v>
      </c>
      <c r="AQ59" s="37"/>
    </row>
    <row r="60" spans="1:43" ht="15" customHeight="1" x14ac:dyDescent="0.2">
      <c r="A60" s="49" t="s">
        <v>118</v>
      </c>
      <c r="B60" s="104" t="s">
        <v>212</v>
      </c>
      <c r="C60" s="34" t="s">
        <v>105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25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49" t="s">
        <v>119</v>
      </c>
      <c r="B61" s="104" t="s">
        <v>213</v>
      </c>
      <c r="C61" s="34" t="s">
        <v>107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25</v>
      </c>
      <c r="AP61" s="36">
        <v>15</v>
      </c>
      <c r="AQ61" s="37" t="s">
        <v>105</v>
      </c>
    </row>
    <row r="62" spans="1:43" ht="15" customHeight="1" thickBot="1" x14ac:dyDescent="0.3">
      <c r="A62" s="57"/>
      <c r="B62" s="143" t="s">
        <v>120</v>
      </c>
      <c r="C62" s="144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121</v>
      </c>
      <c r="B63" s="104" t="s">
        <v>218</v>
      </c>
      <c r="C63" s="11" t="s">
        <v>122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23</v>
      </c>
      <c r="AK63" s="36">
        <v>4</v>
      </c>
      <c r="AL63" s="35"/>
      <c r="AM63" s="38"/>
      <c r="AN63" s="38"/>
      <c r="AO63" s="38"/>
      <c r="AP63" s="36"/>
      <c r="AQ63" s="37" t="s">
        <v>62</v>
      </c>
    </row>
    <row r="64" spans="1:43" ht="15" customHeight="1" x14ac:dyDescent="0.2">
      <c r="A64" s="49" t="s">
        <v>123</v>
      </c>
      <c r="B64" s="104" t="s">
        <v>219</v>
      </c>
      <c r="C64" s="11" t="s">
        <v>99</v>
      </c>
      <c r="D64" s="45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25</v>
      </c>
      <c r="AK64" s="36">
        <v>4</v>
      </c>
      <c r="AL64" s="35"/>
      <c r="AM64" s="38"/>
      <c r="AN64" s="38"/>
      <c r="AO64" s="38"/>
      <c r="AP64" s="36"/>
      <c r="AQ64" s="37" t="s">
        <v>76</v>
      </c>
    </row>
    <row r="65" spans="1:43" ht="15" customHeight="1" x14ac:dyDescent="0.2">
      <c r="A65" s="49" t="s">
        <v>124</v>
      </c>
      <c r="B65" s="104" t="s">
        <v>220</v>
      </c>
      <c r="C65" s="11" t="s">
        <v>125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25</v>
      </c>
      <c r="AK65" s="36">
        <v>4</v>
      </c>
      <c r="AL65" s="35"/>
      <c r="AM65" s="38"/>
      <c r="AN65" s="38"/>
      <c r="AO65" s="38"/>
      <c r="AP65" s="36"/>
      <c r="AQ65" s="37" t="s">
        <v>76</v>
      </c>
    </row>
    <row r="66" spans="1:43" ht="15" customHeight="1" x14ac:dyDescent="0.2">
      <c r="A66" s="49" t="s">
        <v>126</v>
      </c>
      <c r="B66" s="104" t="s">
        <v>221</v>
      </c>
      <c r="C66" s="7" t="s">
        <v>127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25</v>
      </c>
      <c r="AP66" s="36">
        <v>4</v>
      </c>
      <c r="AQ66" s="37" t="s">
        <v>62</v>
      </c>
    </row>
    <row r="67" spans="1:43" ht="15" customHeight="1" x14ac:dyDescent="0.2">
      <c r="A67" s="49" t="s">
        <v>128</v>
      </c>
      <c r="B67" s="104" t="s">
        <v>222</v>
      </c>
      <c r="C67" s="11" t="s">
        <v>101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25</v>
      </c>
      <c r="AP67" s="36">
        <v>5</v>
      </c>
      <c r="AQ67" s="37"/>
    </row>
    <row r="68" spans="1:43" ht="15" customHeight="1" x14ac:dyDescent="0.2">
      <c r="A68" s="49" t="s">
        <v>129</v>
      </c>
      <c r="B68" s="104" t="s">
        <v>223</v>
      </c>
      <c r="C68" s="34" t="s">
        <v>105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25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130</v>
      </c>
      <c r="B69" s="104" t="s">
        <v>224</v>
      </c>
      <c r="C69" s="34" t="s">
        <v>107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25</v>
      </c>
      <c r="AP69" s="36">
        <v>15</v>
      </c>
      <c r="AQ69" s="37" t="s">
        <v>105</v>
      </c>
    </row>
    <row r="70" spans="1:43" ht="15" customHeight="1" thickBot="1" x14ac:dyDescent="0.3">
      <c r="A70" s="138" t="s">
        <v>131</v>
      </c>
      <c r="B70" s="139"/>
      <c r="C70" s="140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2">
      <c r="A71" s="48" t="s">
        <v>132</v>
      </c>
      <c r="B71" s="104" t="s">
        <v>171</v>
      </c>
      <c r="C71" s="5" t="s">
        <v>133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0">
        <v>10</v>
      </c>
      <c r="AD71" s="151"/>
      <c r="AE71" s="23" t="s">
        <v>25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2">
      <c r="A72" s="49" t="s">
        <v>134</v>
      </c>
      <c r="B72" s="104" t="s">
        <v>171</v>
      </c>
      <c r="C72" s="7" t="s">
        <v>135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41">
        <v>10</v>
      </c>
      <c r="AD72" s="142"/>
      <c r="AE72" s="24" t="s">
        <v>25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2">
      <c r="A73" s="49" t="s">
        <v>136</v>
      </c>
      <c r="B73" s="104" t="s">
        <v>171</v>
      </c>
      <c r="C73" s="7" t="s">
        <v>137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41">
        <v>10</v>
      </c>
      <c r="AD73" s="142"/>
      <c r="AE73" s="24" t="s">
        <v>25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25">
      <c r="A74" s="50" t="s">
        <v>138</v>
      </c>
      <c r="B74" s="104" t="s">
        <v>171</v>
      </c>
      <c r="C74" s="7" t="s">
        <v>139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48">
        <v>10</v>
      </c>
      <c r="AD74" s="149"/>
      <c r="AE74" s="24" t="s">
        <v>25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3">
      <c r="A75" s="138" t="s">
        <v>140</v>
      </c>
      <c r="B75" s="139"/>
      <c r="C75" s="140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25">
      <c r="A76" s="48" t="s">
        <v>141</v>
      </c>
      <c r="B76" s="29" t="s">
        <v>172</v>
      </c>
      <c r="C76" s="41" t="s">
        <v>142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0">
        <v>10</v>
      </c>
      <c r="AD76" s="151"/>
      <c r="AE76" s="23" t="s">
        <v>25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1" t="s">
        <v>143</v>
      </c>
      <c r="B77" s="29" t="s">
        <v>172</v>
      </c>
      <c r="C77" s="41" t="s">
        <v>144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41">
        <v>10</v>
      </c>
      <c r="AD77" s="142"/>
      <c r="AE77" s="38" t="s">
        <v>25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49" t="s">
        <v>145</v>
      </c>
      <c r="B78" s="29"/>
      <c r="C78" s="41" t="s">
        <v>146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29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49" t="s">
        <v>147</v>
      </c>
      <c r="B79" s="29"/>
      <c r="C79" s="41" t="s">
        <v>148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29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146</v>
      </c>
    </row>
    <row r="80" spans="1:43" ht="15" customHeight="1" x14ac:dyDescent="0.25">
      <c r="A80" s="49" t="s">
        <v>149</v>
      </c>
      <c r="B80" s="29"/>
      <c r="C80" s="7" t="s">
        <v>150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29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148</v>
      </c>
    </row>
    <row r="81" spans="1:43" ht="15" customHeight="1" x14ac:dyDescent="0.25">
      <c r="A81" s="49" t="s">
        <v>151</v>
      </c>
      <c r="B81" s="29"/>
      <c r="C81" s="7" t="s">
        <v>152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29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150</v>
      </c>
    </row>
    <row r="82" spans="1:43" ht="15" customHeight="1" x14ac:dyDescent="0.2">
      <c r="A82" s="50" t="s">
        <v>153</v>
      </c>
      <c r="B82" s="107" t="s">
        <v>225</v>
      </c>
      <c r="C82" s="9" t="s">
        <v>154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27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52" t="s">
        <v>155</v>
      </c>
      <c r="B83" s="153"/>
      <c r="C83" s="153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50</v>
      </c>
      <c r="S83" s="55">
        <f t="shared" si="38"/>
        <v>56</v>
      </c>
      <c r="T83" s="55">
        <f t="shared" si="38"/>
        <v>20</v>
      </c>
      <c r="U83" s="55">
        <f t="shared" si="38"/>
        <v>8</v>
      </c>
      <c r="V83" s="56">
        <f t="shared" si="38"/>
        <v>30</v>
      </c>
      <c r="W83" s="54">
        <f t="shared" si="38"/>
        <v>65</v>
      </c>
      <c r="X83" s="55">
        <f t="shared" si="38"/>
        <v>56</v>
      </c>
      <c r="Y83" s="55">
        <f t="shared" si="38"/>
        <v>5</v>
      </c>
      <c r="Z83" s="55">
        <f t="shared" si="38"/>
        <v>8</v>
      </c>
      <c r="AA83" s="56">
        <f t="shared" si="38"/>
        <v>30</v>
      </c>
      <c r="AB83" s="54">
        <f t="shared" si="38"/>
        <v>15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3">
      <c r="A84" s="72" t="s">
        <v>156</v>
      </c>
      <c r="B84" s="63"/>
      <c r="C84" s="73"/>
      <c r="D84" s="73"/>
      <c r="E84" s="154">
        <f>E83+F83</f>
        <v>804</v>
      </c>
      <c r="F84" s="155"/>
      <c r="G84" s="86"/>
      <c r="H84" s="145">
        <f>SUM(H83:J83)</f>
        <v>126</v>
      </c>
      <c r="I84" s="146"/>
      <c r="J84" s="146"/>
      <c r="K84" s="146"/>
      <c r="L84" s="147"/>
      <c r="M84" s="145">
        <f>SUM(M83:O83)</f>
        <v>136</v>
      </c>
      <c r="N84" s="146"/>
      <c r="O84" s="146"/>
      <c r="P84" s="146"/>
      <c r="Q84" s="147"/>
      <c r="R84" s="145">
        <f>SUM(R83:T83)</f>
        <v>126</v>
      </c>
      <c r="S84" s="146"/>
      <c r="T84" s="146"/>
      <c r="U84" s="146"/>
      <c r="V84" s="147"/>
      <c r="W84" s="145">
        <f>SUM(W83:Y83)</f>
        <v>126</v>
      </c>
      <c r="X84" s="146"/>
      <c r="Y84" s="146"/>
      <c r="Z84" s="146"/>
      <c r="AA84" s="147"/>
      <c r="AB84" s="145">
        <f>SUM(AB83:AD83)</f>
        <v>110</v>
      </c>
      <c r="AC84" s="146"/>
      <c r="AD84" s="146"/>
      <c r="AE84" s="146"/>
      <c r="AF84" s="147"/>
      <c r="AG84" s="145">
        <f>SUM(AG83:AI83)</f>
        <v>110</v>
      </c>
      <c r="AH84" s="146"/>
      <c r="AI84" s="146"/>
      <c r="AJ84" s="146"/>
      <c r="AK84" s="147"/>
      <c r="AL84" s="145">
        <f>SUM(AL83:AN83)</f>
        <v>70</v>
      </c>
      <c r="AM84" s="146"/>
      <c r="AN84" s="146"/>
      <c r="AO84" s="146"/>
      <c r="AP84" s="147"/>
    </row>
    <row r="85" spans="1:43" ht="15" customHeight="1" x14ac:dyDescent="0.25">
      <c r="A85" s="74" t="s">
        <v>157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25">
      <c r="A86" s="78" t="s">
        <v>158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6</v>
      </c>
      <c r="V86" s="89"/>
      <c r="W86" s="90"/>
      <c r="X86" s="81"/>
      <c r="Y86" s="81"/>
      <c r="Z86" s="80">
        <f>COUNTIF(Z7:Z53,"é")+COUNTIF(Z70:Z82,"é")</f>
        <v>3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6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25">
      <c r="A87" s="78" t="s">
        <v>159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3">
      <c r="A88" s="82" t="s">
        <v>160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1</v>
      </c>
      <c r="V88" s="91"/>
      <c r="W88" s="92"/>
      <c r="X88" s="85"/>
      <c r="Y88" s="85"/>
      <c r="Z88" s="84">
        <f>COUNTIF(Z7:Z53,"v")+COUNTIF(Z70:Z82,"v")</f>
        <v>4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1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3">
      <c r="A89" s="72" t="s">
        <v>161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99" t="s">
        <v>162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8"/>
      <c r="C94" s="109" t="s">
        <v>163</v>
      </c>
      <c r="D94" s="110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5"/>
      <c r="C95" s="102" t="s">
        <v>164</v>
      </c>
      <c r="D95" s="111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5"/>
      <c r="C96" s="100" t="s">
        <v>165</v>
      </c>
      <c r="D96" s="112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15" t="s">
        <v>190</v>
      </c>
      <c r="C97" s="101" t="s">
        <v>47</v>
      </c>
      <c r="D97" s="113">
        <v>4</v>
      </c>
    </row>
    <row r="98" spans="2:15" x14ac:dyDescent="0.25">
      <c r="B98" s="115" t="s">
        <v>191</v>
      </c>
      <c r="C98" s="101" t="s">
        <v>57</v>
      </c>
      <c r="D98" s="113">
        <v>5</v>
      </c>
    </row>
    <row r="99" spans="2:15" x14ac:dyDescent="0.25">
      <c r="B99" s="115" t="s">
        <v>186</v>
      </c>
      <c r="C99" s="101" t="s">
        <v>46</v>
      </c>
      <c r="D99" s="113">
        <v>4</v>
      </c>
    </row>
    <row r="100" spans="2:15" x14ac:dyDescent="0.25">
      <c r="B100" s="115"/>
      <c r="C100" s="100" t="s">
        <v>166</v>
      </c>
      <c r="D100" s="112">
        <f>D101</f>
        <v>16</v>
      </c>
      <c r="E100" s="1"/>
      <c r="N100" s="3"/>
      <c r="O100" s="2"/>
    </row>
    <row r="101" spans="2:15" x14ac:dyDescent="0.25">
      <c r="B101" s="115"/>
      <c r="C101" s="103" t="s">
        <v>167</v>
      </c>
      <c r="D101" s="114">
        <f>SUM(D102:D105)</f>
        <v>16</v>
      </c>
      <c r="E101" s="1"/>
    </row>
    <row r="102" spans="2:15" x14ac:dyDescent="0.25">
      <c r="B102" s="115" t="s">
        <v>207</v>
      </c>
      <c r="C102" s="101" t="s">
        <v>95</v>
      </c>
      <c r="D102" s="113">
        <v>4</v>
      </c>
      <c r="E102" s="1"/>
    </row>
    <row r="103" spans="2:15" x14ac:dyDescent="0.25">
      <c r="B103" s="115" t="s">
        <v>208</v>
      </c>
      <c r="C103" s="101" t="s">
        <v>97</v>
      </c>
      <c r="D103" s="113">
        <v>4</v>
      </c>
      <c r="E103" s="1"/>
    </row>
    <row r="104" spans="2:15" x14ac:dyDescent="0.25">
      <c r="B104" s="115" t="s">
        <v>209</v>
      </c>
      <c r="C104" s="101" t="s">
        <v>99</v>
      </c>
      <c r="D104" s="113">
        <v>4</v>
      </c>
      <c r="E104" s="1"/>
    </row>
    <row r="105" spans="2:15" x14ac:dyDescent="0.25">
      <c r="B105" s="115" t="s">
        <v>211</v>
      </c>
      <c r="C105" s="101" t="s">
        <v>103</v>
      </c>
      <c r="D105" s="113">
        <v>4</v>
      </c>
    </row>
    <row r="106" spans="2:15" x14ac:dyDescent="0.25">
      <c r="B106" s="115"/>
      <c r="C106" s="103" t="s">
        <v>168</v>
      </c>
      <c r="D106" s="114">
        <f>SUM(D107:D110)</f>
        <v>16</v>
      </c>
    </row>
    <row r="107" spans="2:15" x14ac:dyDescent="0.25">
      <c r="B107" s="115" t="s">
        <v>214</v>
      </c>
      <c r="C107" s="101" t="s">
        <v>110</v>
      </c>
      <c r="D107" s="113">
        <v>4</v>
      </c>
    </row>
    <row r="108" spans="2:15" x14ac:dyDescent="0.25">
      <c r="B108" s="115" t="s">
        <v>215</v>
      </c>
      <c r="C108" s="101" t="s">
        <v>112</v>
      </c>
      <c r="D108" s="113">
        <v>4</v>
      </c>
    </row>
    <row r="109" spans="2:15" x14ac:dyDescent="0.25">
      <c r="B109" s="115" t="s">
        <v>216</v>
      </c>
      <c r="C109" s="101" t="s">
        <v>114</v>
      </c>
      <c r="D109" s="113">
        <v>4</v>
      </c>
    </row>
    <row r="110" spans="2:15" x14ac:dyDescent="0.25">
      <c r="B110" s="115" t="s">
        <v>217</v>
      </c>
      <c r="C110" s="101" t="s">
        <v>116</v>
      </c>
      <c r="D110" s="113">
        <v>4</v>
      </c>
    </row>
    <row r="111" spans="2:15" x14ac:dyDescent="0.25">
      <c r="B111" s="115"/>
      <c r="C111" s="103" t="s">
        <v>169</v>
      </c>
      <c r="D111" s="114">
        <f>SUM(D112:D115)</f>
        <v>16</v>
      </c>
    </row>
    <row r="112" spans="2:15" x14ac:dyDescent="0.25">
      <c r="B112" s="115" t="s">
        <v>218</v>
      </c>
      <c r="C112" s="101" t="s">
        <v>122</v>
      </c>
      <c r="D112" s="113">
        <v>4</v>
      </c>
    </row>
    <row r="113" spans="2:4" x14ac:dyDescent="0.25">
      <c r="B113" s="115" t="s">
        <v>219</v>
      </c>
      <c r="C113" s="101" t="s">
        <v>99</v>
      </c>
      <c r="D113" s="113">
        <v>4</v>
      </c>
    </row>
    <row r="114" spans="2:4" x14ac:dyDescent="0.25">
      <c r="B114" s="115" t="s">
        <v>220</v>
      </c>
      <c r="C114" s="101" t="s">
        <v>125</v>
      </c>
      <c r="D114" s="113">
        <v>4</v>
      </c>
    </row>
    <row r="115" spans="2:4" ht="13.5" thickBot="1" x14ac:dyDescent="0.3">
      <c r="B115" s="116" t="s">
        <v>221</v>
      </c>
      <c r="C115" s="102" t="s">
        <v>127</v>
      </c>
      <c r="D115" s="111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6FF12-56B1-4206-80BF-568D0F162FC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e3386913-36fb-4319-ad0d-41cc24f8ebdc"/>
    <ds:schemaRef ds:uri="89a0d6c6-d406-4ea9-8149-505dbbf73136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cp:lastPrinted>2023-06-29T14:09:13Z</cp:lastPrinted>
  <dcterms:created xsi:type="dcterms:W3CDTF">2016-05-11T14:59:07Z</dcterms:created>
  <dcterms:modified xsi:type="dcterms:W3CDTF">2023-09-18T11:33:30Z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