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12" documentId="13_ncr:1_{A45F2BEC-F115-4444-90E8-A44434F2A438}" xr6:coauthVersionLast="47" xr6:coauthVersionMax="47" xr10:uidLastSave="{C46B76B3-8BA1-467C-A4E3-525C2AFC77E6}"/>
  <bookViews>
    <workbookView xWindow="-120" yWindow="-120" windowWidth="29040" windowHeight="15840" xr2:uid="{00000000-000D-0000-FFFF-FFFF00000000}"/>
  </bookViews>
  <sheets>
    <sheet name="Nappali_Magyar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E46" i="3"/>
  <c r="J45" i="3" l="1"/>
  <c r="J44" i="3"/>
  <c r="T45" i="3"/>
  <c r="Y45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4" i="3"/>
  <c r="T47" i="3" s="1"/>
  <c r="O44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4" i="3"/>
  <c r="Y47" i="3" s="1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<sst xmlns="http://schemas.openxmlformats.org/spreadsheetml/2006/main" count="221" uniqueCount="133">
  <si>
    <t xml:space="preserve">MINTATANTERV </t>
  </si>
  <si>
    <t xml:space="preserve">Marketing MSc mesterszak </t>
  </si>
  <si>
    <t>Innovációmenedzsment szakirány</t>
  </si>
  <si>
    <t>Nappali tagozat</t>
  </si>
  <si>
    <t xml:space="preserve">  heti óraszámokkal (ea, tgy., l.); követelményekkel (k.); kreditekkel (kr.)</t>
  </si>
  <si>
    <t>Kód</t>
  </si>
  <si>
    <t>Tantárgyak</t>
  </si>
  <si>
    <t>KM esetén</t>
  </si>
  <si>
    <t xml:space="preserve">heti össz. </t>
  </si>
  <si>
    <t>Félévek</t>
  </si>
  <si>
    <t>Előtanulmány</t>
  </si>
  <si>
    <t xml:space="preserve"> teljesítendő</t>
  </si>
  <si>
    <t>óra</t>
  </si>
  <si>
    <t>kr..</t>
  </si>
  <si>
    <t>1.</t>
  </si>
  <si>
    <t>2.</t>
  </si>
  <si>
    <t>3.</t>
  </si>
  <si>
    <t>4.</t>
  </si>
  <si>
    <t>kredit</t>
  </si>
  <si>
    <t>ea</t>
  </si>
  <si>
    <t>tgy</t>
  </si>
  <si>
    <t>l</t>
  </si>
  <si>
    <t>k</t>
  </si>
  <si>
    <t>kr</t>
  </si>
  <si>
    <t>A</t>
  </si>
  <si>
    <t>Gazdaságtani és társadalomtudományi ismeretek</t>
  </si>
  <si>
    <t>tárgy</t>
  </si>
  <si>
    <t>GKXKE1MMNF</t>
  </si>
  <si>
    <t>Közgazdasági elméletek</t>
  </si>
  <si>
    <t>v</t>
  </si>
  <si>
    <t>GIXDM2MMNF</t>
  </si>
  <si>
    <t>Döntéselmélet és módszertan</t>
  </si>
  <si>
    <t>GIXUG1MMNF</t>
  </si>
  <si>
    <t>Üzleti gazdaságtan</t>
  </si>
  <si>
    <t>GMXSM2MMNF</t>
  </si>
  <si>
    <t>Stratégiai menedzsment</t>
  </si>
  <si>
    <t>5.</t>
  </si>
  <si>
    <t>GKEVF2MMNF</t>
  </si>
  <si>
    <t>Vállalkozásfinanszírozás és digitális pénzügyek</t>
  </si>
  <si>
    <t>blended</t>
  </si>
  <si>
    <t>é</t>
  </si>
  <si>
    <t>6.</t>
  </si>
  <si>
    <t>GMEKM1MMNF</t>
  </si>
  <si>
    <t xml:space="preserve">Kutatásmódszertan </t>
  </si>
  <si>
    <t>7.</t>
  </si>
  <si>
    <t>GMECR1MMNF</t>
  </si>
  <si>
    <t>CRM és adatbázis elemzés</t>
  </si>
  <si>
    <t>B</t>
  </si>
  <si>
    <t>Szakmai ismeretek</t>
  </si>
  <si>
    <t>8.</t>
  </si>
  <si>
    <t>GUEAP2MMNF</t>
  </si>
  <si>
    <t>Alkalmazott piackutatás</t>
  </si>
  <si>
    <t>9.</t>
  </si>
  <si>
    <t>GUEFM1MMNF</t>
  </si>
  <si>
    <t>Fogyasztói és vásárlói magatartás</t>
  </si>
  <si>
    <t>Pénzügyi elemzés</t>
  </si>
  <si>
    <t>10.</t>
  </si>
  <si>
    <t>GKEML2MMNF</t>
  </si>
  <si>
    <t>Marketinglogisztika és ellátásilánc menedzsment</t>
  </si>
  <si>
    <t>Vállalalti stratégia</t>
  </si>
  <si>
    <t>11.</t>
  </si>
  <si>
    <t>GUETA2MMNF</t>
  </si>
  <si>
    <t>Termék- és árpolitika</t>
  </si>
  <si>
    <t>12.</t>
  </si>
  <si>
    <t>GUEUM1MMNF</t>
  </si>
  <si>
    <t>Üzleti és marketingkommunikáció</t>
  </si>
  <si>
    <t>Vállalkozás innováció</t>
  </si>
  <si>
    <t>13.</t>
  </si>
  <si>
    <t>GUEMS2MMNF</t>
  </si>
  <si>
    <t>Marketingstratégiai tervezés a gyakorlatban</t>
  </si>
  <si>
    <t>14.</t>
  </si>
  <si>
    <t>GKETJ1MMNF</t>
  </si>
  <si>
    <t>Társasági jog</t>
  </si>
  <si>
    <t>15.</t>
  </si>
  <si>
    <t>GUXNM1MMNF</t>
  </si>
  <si>
    <t>Nemzetközi marketing</t>
  </si>
  <si>
    <t>16.</t>
  </si>
  <si>
    <t>GUEDM1MMNF</t>
  </si>
  <si>
    <t>Digitális marketing a gyakorlatban</t>
  </si>
  <si>
    <t>17.</t>
  </si>
  <si>
    <t>GUESM2MMNF</t>
  </si>
  <si>
    <t>Szolgáltatás és márkamenedzsment</t>
  </si>
  <si>
    <t>C</t>
  </si>
  <si>
    <t>Innovációmenedzsment ismeretek</t>
  </si>
  <si>
    <t>18.</t>
  </si>
  <si>
    <t>GMEIM1MMNF</t>
  </si>
  <si>
    <t>Innovációmenedzsment</t>
  </si>
  <si>
    <t>19.</t>
  </si>
  <si>
    <t>GUEIN1MMNF</t>
  </si>
  <si>
    <t>Innovációmarketing</t>
  </si>
  <si>
    <t>20.</t>
  </si>
  <si>
    <t>GUETD2MMNF</t>
  </si>
  <si>
    <t>Termékinnováció és dizájn</t>
  </si>
  <si>
    <t>21.</t>
  </si>
  <si>
    <t>GKEIP2MMNF</t>
  </si>
  <si>
    <t>Innovációs projektek menedzselése</t>
  </si>
  <si>
    <t>Vállalati stratégia</t>
  </si>
  <si>
    <t>22.</t>
  </si>
  <si>
    <t>GKEIF2MMNF</t>
  </si>
  <si>
    <t>Innovációs folyamatok finanszírozása</t>
  </si>
  <si>
    <t>23.</t>
  </si>
  <si>
    <t>GUEKV1MMNF</t>
  </si>
  <si>
    <t>Krízismenedzsment és válságkommunikáció</t>
  </si>
  <si>
    <t>Szabadon választható tárgy*</t>
  </si>
  <si>
    <t>24.</t>
  </si>
  <si>
    <t>G_V__1MMNF</t>
  </si>
  <si>
    <t>Szabadon választható tárgy I.</t>
  </si>
  <si>
    <t>25.</t>
  </si>
  <si>
    <t>G_V__2MMNF</t>
  </si>
  <si>
    <t>Szabadon választható tárgy II.</t>
  </si>
  <si>
    <t>26.</t>
  </si>
  <si>
    <t>GUDDM1MMNF</t>
  </si>
  <si>
    <t>Diplomamunka I.</t>
  </si>
  <si>
    <t>27.</t>
  </si>
  <si>
    <t>GUDDM2MMNF</t>
  </si>
  <si>
    <t>Diplomamunka II.</t>
  </si>
  <si>
    <t>Diplomamunka I</t>
  </si>
  <si>
    <t>28.</t>
  </si>
  <si>
    <t xml:space="preserve">Testnevelés I. </t>
  </si>
  <si>
    <t>h</t>
  </si>
  <si>
    <t>29.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</si>
  <si>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</si>
  <si>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</si>
  <si>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</si>
  <si>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</si>
  <si>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</si>
  <si>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</si>
  <si>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</si>
  <si>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</t>
  </si>
  <si>
    <t>Marketing mesterszak</t>
  </si>
  <si>
    <t>e</t>
  </si>
  <si>
    <t>gy</t>
  </si>
  <si>
    <t xml:space="preserve">Komplex szakmai kérdéssor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</si>
</sst>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18" fillId="0" borderId="18" xfId="0" applyFont="1" applyBorder="1"/>
    <xf numFmtId="0" fontId="18" fillId="5" borderId="18" xfId="0" applyFont="1" applyFill="1" applyBorder="1" applyAlignment="1">
      <alignment wrapText="1"/>
    </xf>
    <xf numFmtId="0" fontId="18" fillId="5" borderId="18" xfId="0" applyFont="1" applyFill="1" applyBorder="1"/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tabSelected="1" view="pageBreakPreview" zoomScale="60" zoomScaleNormal="100" workbookViewId="0">
      <selection activeCell="M60" sqref="M60"/>
    </sheetView>
  </sheetViews>
  <sheetFormatPr defaultRowHeight="12.75"/>
  <cols>
    <col min="1" max="1" width="6.140625" customWidth="1"/>
    <col min="2" max="2" width="20.42578125" customWidth="1"/>
    <col min="3" max="3" width="41.42578125" customWidth="1"/>
    <col min="4" max="4" width="8.42578125" style="110" customWidth="1"/>
    <col min="5" max="5" width="4.140625" customWidth="1"/>
    <col min="6" max="6" width="4.5703125" customWidth="1"/>
    <col min="7" max="7" width="3.28515625" style="110" customWidth="1"/>
    <col min="8" max="8" width="3.42578125" style="110" customWidth="1"/>
    <col min="9" max="9" width="3.28515625" style="110" customWidth="1"/>
    <col min="10" max="10" width="2.85546875" style="110" customWidth="1"/>
    <col min="11" max="12" width="3" style="110" customWidth="1"/>
    <col min="13" max="13" width="3.42578125" style="110" customWidth="1"/>
    <col min="14" max="15" width="2.42578125" style="110" customWidth="1"/>
    <col min="16" max="17" width="3" style="110" customWidth="1"/>
    <col min="18" max="18" width="3.42578125" style="110" customWidth="1"/>
    <col min="19" max="20" width="2.42578125" style="110" customWidth="1"/>
    <col min="21" max="22" width="3" style="110" customWidth="1"/>
    <col min="23" max="23" width="3.42578125" style="110" customWidth="1"/>
    <col min="24" max="24" width="3" style="110" customWidth="1"/>
    <col min="25" max="25" width="2.42578125" style="110" customWidth="1"/>
    <col min="26" max="26" width="3.28515625" style="110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</cols>
  <sheetData>
    <row r="1" spans="1:32" ht="18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1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 ht="1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</row>
    <row r="4" spans="1:32" ht="15" customHeight="1">
      <c r="A4" s="184" t="s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5" spans="1:32">
      <c r="A5" s="185" t="s">
        <v>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</row>
    <row r="6" spans="1:32" ht="14.25" customHeight="1">
      <c r="A6" s="167"/>
      <c r="B6" s="167" t="s">
        <v>5</v>
      </c>
      <c r="C6" s="167" t="s">
        <v>6</v>
      </c>
      <c r="D6" s="135" t="s">
        <v>7</v>
      </c>
      <c r="E6" s="169" t="s">
        <v>8</v>
      </c>
      <c r="F6" s="170"/>
      <c r="G6" s="171" t="s">
        <v>9</v>
      </c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89"/>
      <c r="AB6" s="180" t="s">
        <v>10</v>
      </c>
      <c r="AC6" s="181"/>
      <c r="AD6" s="180" t="s">
        <v>10</v>
      </c>
      <c r="AE6" s="166" t="s">
        <v>10</v>
      </c>
      <c r="AF6" s="166"/>
    </row>
    <row r="7" spans="1:32">
      <c r="A7" s="167"/>
      <c r="B7" s="167"/>
      <c r="C7" s="167"/>
      <c r="D7" s="133" t="s">
        <v>11</v>
      </c>
      <c r="E7" s="172" t="s">
        <v>12</v>
      </c>
      <c r="F7" s="174" t="s">
        <v>13</v>
      </c>
      <c r="G7" s="176" t="s">
        <v>14</v>
      </c>
      <c r="H7" s="177"/>
      <c r="I7" s="177"/>
      <c r="J7" s="177"/>
      <c r="K7" s="178"/>
      <c r="L7" s="179" t="s">
        <v>15</v>
      </c>
      <c r="M7" s="177"/>
      <c r="N7" s="177"/>
      <c r="O7" s="177"/>
      <c r="P7" s="178"/>
      <c r="Q7" s="176" t="s">
        <v>16</v>
      </c>
      <c r="R7" s="177"/>
      <c r="S7" s="177"/>
      <c r="T7" s="177"/>
      <c r="U7" s="178"/>
      <c r="V7" s="179" t="s">
        <v>17</v>
      </c>
      <c r="W7" s="177"/>
      <c r="X7" s="177"/>
      <c r="Y7" s="177"/>
      <c r="Z7" s="178"/>
      <c r="AA7" s="189"/>
      <c r="AB7" s="180"/>
      <c r="AC7" s="181"/>
      <c r="AD7" s="180"/>
      <c r="AE7" s="166"/>
      <c r="AF7" s="166"/>
    </row>
    <row r="8" spans="1:32">
      <c r="A8" s="168"/>
      <c r="B8" s="168"/>
      <c r="C8" s="168"/>
      <c r="D8" s="134" t="s">
        <v>18</v>
      </c>
      <c r="E8" s="173"/>
      <c r="F8" s="175"/>
      <c r="G8" s="95" t="s">
        <v>19</v>
      </c>
      <c r="H8" s="96" t="s">
        <v>20</v>
      </c>
      <c r="I8" s="97" t="s">
        <v>21</v>
      </c>
      <c r="J8" s="97" t="s">
        <v>22</v>
      </c>
      <c r="K8" s="98" t="s">
        <v>23</v>
      </c>
      <c r="L8" s="95" t="s">
        <v>19</v>
      </c>
      <c r="M8" s="96" t="s">
        <v>20</v>
      </c>
      <c r="N8" s="97" t="s">
        <v>21</v>
      </c>
      <c r="O8" s="97" t="s">
        <v>22</v>
      </c>
      <c r="P8" s="98" t="s">
        <v>23</v>
      </c>
      <c r="Q8" s="95" t="s">
        <v>19</v>
      </c>
      <c r="R8" s="96" t="s">
        <v>20</v>
      </c>
      <c r="S8" s="97" t="s">
        <v>21</v>
      </c>
      <c r="T8" s="97" t="s">
        <v>22</v>
      </c>
      <c r="U8" s="98" t="s">
        <v>23</v>
      </c>
      <c r="V8" s="95" t="s">
        <v>19</v>
      </c>
      <c r="W8" s="96" t="s">
        <v>20</v>
      </c>
      <c r="X8" s="97" t="s">
        <v>21</v>
      </c>
      <c r="Y8" s="97" t="s">
        <v>22</v>
      </c>
      <c r="Z8" s="98" t="s">
        <v>23</v>
      </c>
      <c r="AA8" s="189"/>
      <c r="AB8" s="77" t="s">
        <v>5</v>
      </c>
      <c r="AC8" s="181"/>
      <c r="AD8" s="77" t="s">
        <v>5</v>
      </c>
      <c r="AE8" s="166"/>
      <c r="AF8" s="166"/>
    </row>
    <row r="9" spans="1:32" ht="12.75" customHeight="1">
      <c r="A9" s="1" t="s">
        <v>24</v>
      </c>
      <c r="B9" s="190" t="s">
        <v>25</v>
      </c>
      <c r="C9" s="190"/>
      <c r="D9" s="100">
        <v>8</v>
      </c>
      <c r="E9" s="2">
        <f>SUM(E10:E16)</f>
        <v>26</v>
      </c>
      <c r="F9" s="3">
        <f>SUM(F10:F16)</f>
        <v>28</v>
      </c>
      <c r="G9" s="99">
        <f>SUM(G10:G16)</f>
        <v>5</v>
      </c>
      <c r="H9" s="100">
        <f>SUM(H10:H16)</f>
        <v>9</v>
      </c>
      <c r="I9" s="100">
        <f>SUM(I10:I16)</f>
        <v>0</v>
      </c>
      <c r="J9" s="100"/>
      <c r="K9" s="101">
        <f>SUM(K10:K16)</f>
        <v>16</v>
      </c>
      <c r="L9" s="99">
        <f>SUM(L10:L16)</f>
        <v>6</v>
      </c>
      <c r="M9" s="100">
        <f>SUM(M10:M16)</f>
        <v>6</v>
      </c>
      <c r="N9" s="100">
        <f>SUM(N10:N16)</f>
        <v>0</v>
      </c>
      <c r="O9" s="100"/>
      <c r="P9" s="101">
        <f>SUM(P10:P16)</f>
        <v>12</v>
      </c>
      <c r="Q9" s="99">
        <f>SUM(Q10:Q16)</f>
        <v>0</v>
      </c>
      <c r="R9" s="100">
        <f>SUM(R10:R16)</f>
        <v>0</v>
      </c>
      <c r="S9" s="100">
        <f>SUM(S10:S16)</f>
        <v>0</v>
      </c>
      <c r="T9" s="100"/>
      <c r="U9" s="101">
        <f>SUM(U10:U16)</f>
        <v>0</v>
      </c>
      <c r="V9" s="99">
        <f>SUM(V10:V16)</f>
        <v>0</v>
      </c>
      <c r="W9" s="100">
        <f>SUM(W10:W16)</f>
        <v>0</v>
      </c>
      <c r="X9" s="100">
        <f>SUM(X10:X16)</f>
        <v>0</v>
      </c>
      <c r="Y9" s="100"/>
      <c r="Z9" s="101">
        <f>SUM(Z10:Z16)</f>
        <v>0</v>
      </c>
      <c r="AA9" s="4"/>
      <c r="AB9" s="5"/>
      <c r="AC9" s="5"/>
      <c r="AD9" s="6"/>
      <c r="AE9" s="7"/>
      <c r="AF9" s="8" t="s">
        <v>26</v>
      </c>
    </row>
    <row r="10" spans="1:32" ht="12.75" customHeight="1">
      <c r="A10" s="9" t="s">
        <v>14</v>
      </c>
      <c r="B10" s="10" t="s">
        <v>27</v>
      </c>
      <c r="C10" s="10" t="s">
        <v>28</v>
      </c>
      <c r="D10" s="21"/>
      <c r="E10" s="11">
        <f>G10+H10+I10+L10+M10+N10+Q10+R10+S10+V10+W10+X10</f>
        <v>4</v>
      </c>
      <c r="F10" s="12">
        <f>K10+P10+U10+Z10</f>
        <v>4</v>
      </c>
      <c r="G10" s="20">
        <v>2</v>
      </c>
      <c r="H10" s="21">
        <v>2</v>
      </c>
      <c r="I10" s="21">
        <v>0</v>
      </c>
      <c r="J10" s="21" t="s">
        <v>29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2.75" customHeight="1">
      <c r="A11" s="9" t="s">
        <v>15</v>
      </c>
      <c r="B11" s="10" t="s">
        <v>30</v>
      </c>
      <c r="C11" s="10" t="s">
        <v>31</v>
      </c>
      <c r="D11" s="21"/>
      <c r="E11" s="11">
        <f>G11+H11+I11+L11+M11+N11+Q11+R11+S11+V11+W11+X11</f>
        <v>4</v>
      </c>
      <c r="F11" s="12">
        <f>K11+P11+U11+Z11</f>
        <v>4</v>
      </c>
      <c r="G11" s="20"/>
      <c r="H11" s="21"/>
      <c r="I11" s="21"/>
      <c r="J11" s="21"/>
      <c r="K11" s="22"/>
      <c r="L11" s="20">
        <v>2</v>
      </c>
      <c r="M11" s="21">
        <v>2</v>
      </c>
      <c r="N11" s="21">
        <v>0</v>
      </c>
      <c r="O11" s="21" t="s">
        <v>29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2.75" customHeight="1">
      <c r="A12" s="9" t="s">
        <v>16</v>
      </c>
      <c r="B12" s="10" t="s">
        <v>32</v>
      </c>
      <c r="C12" s="10" t="s">
        <v>33</v>
      </c>
      <c r="D12" s="21"/>
      <c r="E12" s="11">
        <f t="shared" ref="E12:E16" si="0">G12+H12+I12+L12+M12+N12+Q12+R12+S12+V12+W12+X12</f>
        <v>3</v>
      </c>
      <c r="F12" s="12">
        <f t="shared" ref="F12:F16" si="1">K12+P12+U12+Z12</f>
        <v>4</v>
      </c>
      <c r="G12" s="20">
        <v>1</v>
      </c>
      <c r="H12" s="21">
        <v>2</v>
      </c>
      <c r="I12" s="21">
        <v>0</v>
      </c>
      <c r="J12" s="21" t="s">
        <v>29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2.75" customHeight="1">
      <c r="A13" s="9" t="s">
        <v>17</v>
      </c>
      <c r="B13" s="10" t="s">
        <v>34</v>
      </c>
      <c r="C13" s="10" t="s">
        <v>35</v>
      </c>
      <c r="D13" s="21"/>
      <c r="E13" s="11">
        <f t="shared" si="0"/>
        <v>4</v>
      </c>
      <c r="F13" s="12">
        <f t="shared" si="1"/>
        <v>4</v>
      </c>
      <c r="G13" s="20"/>
      <c r="H13" s="21"/>
      <c r="I13" s="21"/>
      <c r="J13" s="21"/>
      <c r="K13" s="22"/>
      <c r="L13" s="20">
        <v>2</v>
      </c>
      <c r="M13" s="21">
        <v>2</v>
      </c>
      <c r="N13" s="21">
        <v>0</v>
      </c>
      <c r="O13" s="21" t="s">
        <v>29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2.75" customHeight="1">
      <c r="A14" s="9" t="s">
        <v>36</v>
      </c>
      <c r="B14" s="10" t="s">
        <v>37</v>
      </c>
      <c r="C14" s="10" t="s">
        <v>38</v>
      </c>
      <c r="D14" s="21" t="s">
        <v>39</v>
      </c>
      <c r="E14" s="11">
        <f t="shared" si="0"/>
        <v>4</v>
      </c>
      <c r="F14" s="12">
        <f t="shared" si="1"/>
        <v>4</v>
      </c>
      <c r="G14" s="20"/>
      <c r="H14" s="21"/>
      <c r="I14" s="21"/>
      <c r="J14" s="21"/>
      <c r="K14" s="22"/>
      <c r="L14" s="20">
        <v>2</v>
      </c>
      <c r="M14" s="21">
        <v>2</v>
      </c>
      <c r="N14" s="21">
        <v>0</v>
      </c>
      <c r="O14" s="21" t="s">
        <v>40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2.75" customHeight="1">
      <c r="A15" s="9" t="s">
        <v>41</v>
      </c>
      <c r="B15" s="10" t="s">
        <v>42</v>
      </c>
      <c r="C15" s="127" t="s">
        <v>43</v>
      </c>
      <c r="D15" s="21" t="s">
        <v>39</v>
      </c>
      <c r="E15" s="11">
        <f t="shared" si="0"/>
        <v>3</v>
      </c>
      <c r="F15" s="12">
        <f t="shared" si="1"/>
        <v>4</v>
      </c>
      <c r="G15" s="20">
        <v>0</v>
      </c>
      <c r="H15" s="21">
        <v>3</v>
      </c>
      <c r="I15" s="21">
        <v>0</v>
      </c>
      <c r="J15" s="21" t="s">
        <v>40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2.75" customHeight="1">
      <c r="A16" s="9" t="s">
        <v>44</v>
      </c>
      <c r="B16" s="10" t="s">
        <v>45</v>
      </c>
      <c r="C16" s="10" t="s">
        <v>46</v>
      </c>
      <c r="D16" s="21" t="s">
        <v>39</v>
      </c>
      <c r="E16" s="11">
        <f t="shared" si="0"/>
        <v>4</v>
      </c>
      <c r="F16" s="12">
        <f t="shared" si="1"/>
        <v>4</v>
      </c>
      <c r="G16" s="20">
        <v>2</v>
      </c>
      <c r="H16" s="21">
        <v>2</v>
      </c>
      <c r="I16" s="21">
        <v>0</v>
      </c>
      <c r="J16" s="21" t="s">
        <v>40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2" ht="12.75" customHeight="1">
      <c r="A17" s="1" t="s">
        <v>47</v>
      </c>
      <c r="B17" s="190" t="s">
        <v>48</v>
      </c>
      <c r="C17" s="190"/>
      <c r="D17" s="100">
        <v>15</v>
      </c>
      <c r="E17" s="2">
        <f>SUM(E18:E27)</f>
        <v>40</v>
      </c>
      <c r="F17" s="3">
        <f>SUM(F18:F27)</f>
        <v>41</v>
      </c>
      <c r="G17" s="99">
        <f>SUM(G18:G27)</f>
        <v>4</v>
      </c>
      <c r="H17" s="100">
        <f>SUM(H18:H27)</f>
        <v>3</v>
      </c>
      <c r="I17" s="100">
        <f>SUM(I18:I27)</f>
        <v>0</v>
      </c>
      <c r="J17" s="100"/>
      <c r="K17" s="101">
        <f>SUM(K18:K27)</f>
        <v>8</v>
      </c>
      <c r="L17" s="99">
        <f t="shared" ref="L17:N17" si="2">SUM(L18:L27)</f>
        <v>6</v>
      </c>
      <c r="M17" s="100">
        <f t="shared" si="2"/>
        <v>6</v>
      </c>
      <c r="N17" s="100">
        <f t="shared" si="2"/>
        <v>0</v>
      </c>
      <c r="O17" s="100"/>
      <c r="P17" s="101">
        <f t="shared" ref="P17:S17" si="3">SUM(P18:P27)</f>
        <v>12</v>
      </c>
      <c r="Q17" s="99">
        <f t="shared" si="3"/>
        <v>6</v>
      </c>
      <c r="R17" s="100">
        <f t="shared" si="3"/>
        <v>6</v>
      </c>
      <c r="S17" s="100">
        <f t="shared" si="3"/>
        <v>0</v>
      </c>
      <c r="T17" s="100"/>
      <c r="U17" s="101">
        <f t="shared" ref="U17:X17" si="4">SUM(U18:U27)</f>
        <v>12</v>
      </c>
      <c r="V17" s="99">
        <f t="shared" si="4"/>
        <v>4</v>
      </c>
      <c r="W17" s="100">
        <f t="shared" si="4"/>
        <v>5</v>
      </c>
      <c r="X17" s="100">
        <f t="shared" si="4"/>
        <v>0</v>
      </c>
      <c r="Y17" s="100"/>
      <c r="Z17" s="101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2" ht="12.75" customHeight="1">
      <c r="A18" s="9" t="s">
        <v>49</v>
      </c>
      <c r="B18" s="10" t="s">
        <v>50</v>
      </c>
      <c r="C18" s="10" t="s">
        <v>51</v>
      </c>
      <c r="D18" s="21" t="s">
        <v>39</v>
      </c>
      <c r="E18" s="11">
        <f t="shared" ref="E18:E34" si="6">G18+H18+I18+L18+M18+N18+Q18+R18+S18+V18+W18+X18</f>
        <v>4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2</v>
      </c>
      <c r="M18" s="21">
        <v>2</v>
      </c>
      <c r="N18" s="21">
        <v>0</v>
      </c>
      <c r="O18" s="21" t="s">
        <v>40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</row>
    <row r="19" spans="1:32" ht="12.75" customHeight="1">
      <c r="A19" s="9" t="s">
        <v>52</v>
      </c>
      <c r="B19" s="10" t="s">
        <v>53</v>
      </c>
      <c r="C19" s="10" t="s">
        <v>54</v>
      </c>
      <c r="D19" s="21" t="s">
        <v>39</v>
      </c>
      <c r="E19" s="11">
        <f t="shared" si="6"/>
        <v>4</v>
      </c>
      <c r="F19" s="12">
        <f t="shared" si="7"/>
        <v>4</v>
      </c>
      <c r="G19" s="20">
        <v>2</v>
      </c>
      <c r="H19" s="21">
        <v>2</v>
      </c>
      <c r="I19" s="21">
        <v>0</v>
      </c>
      <c r="J19" s="21" t="s">
        <v>40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55</v>
      </c>
      <c r="AC19" s="14"/>
      <c r="AD19" s="18"/>
      <c r="AE19" s="19"/>
      <c r="AF19" s="14"/>
    </row>
    <row r="20" spans="1:32" ht="12.75" customHeight="1">
      <c r="A20" s="9" t="s">
        <v>56</v>
      </c>
      <c r="B20" s="10" t="s">
        <v>57</v>
      </c>
      <c r="C20" s="10" t="s">
        <v>58</v>
      </c>
      <c r="D20" s="21" t="s">
        <v>39</v>
      </c>
      <c r="E20" s="11">
        <f t="shared" si="6"/>
        <v>4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2</v>
      </c>
      <c r="W20" s="21">
        <v>2</v>
      </c>
      <c r="X20" s="21">
        <v>0</v>
      </c>
      <c r="Y20" s="21" t="s">
        <v>29</v>
      </c>
      <c r="Z20" s="22">
        <v>4</v>
      </c>
      <c r="AA20" s="29"/>
      <c r="AB20" s="30" t="s">
        <v>59</v>
      </c>
      <c r="AC20" s="14"/>
      <c r="AD20" s="18"/>
      <c r="AE20" s="19"/>
      <c r="AF20" s="31"/>
    </row>
    <row r="21" spans="1:32" ht="12.75" customHeight="1">
      <c r="A21" s="9" t="s">
        <v>60</v>
      </c>
      <c r="B21" s="10" t="s">
        <v>61</v>
      </c>
      <c r="C21" s="10" t="s">
        <v>62</v>
      </c>
      <c r="D21" s="21" t="s">
        <v>39</v>
      </c>
      <c r="E21" s="11">
        <f t="shared" si="6"/>
        <v>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2</v>
      </c>
      <c r="W21" s="21">
        <v>3</v>
      </c>
      <c r="X21" s="21">
        <v>0</v>
      </c>
      <c r="Y21" s="21" t="s">
        <v>29</v>
      </c>
      <c r="Z21" s="22">
        <v>5</v>
      </c>
      <c r="AA21" s="29"/>
      <c r="AB21" s="30"/>
      <c r="AC21" s="14"/>
      <c r="AD21" s="18"/>
      <c r="AE21" s="19"/>
      <c r="AF21" s="14"/>
    </row>
    <row r="22" spans="1:32" ht="12.75" customHeight="1">
      <c r="A22" s="9" t="s">
        <v>63</v>
      </c>
      <c r="B22" s="10" t="s">
        <v>64</v>
      </c>
      <c r="C22" s="10" t="s">
        <v>65</v>
      </c>
      <c r="D22" s="21" t="s">
        <v>39</v>
      </c>
      <c r="E22" s="11">
        <f t="shared" si="6"/>
        <v>4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2</v>
      </c>
      <c r="R22" s="21">
        <v>2</v>
      </c>
      <c r="S22" s="21">
        <v>0</v>
      </c>
      <c r="T22" s="21" t="s">
        <v>40</v>
      </c>
      <c r="U22" s="22">
        <v>4</v>
      </c>
      <c r="V22" s="20"/>
      <c r="W22" s="21"/>
      <c r="X22" s="21"/>
      <c r="Y22" s="21"/>
      <c r="Z22" s="22"/>
      <c r="AA22" s="29"/>
      <c r="AB22" s="19" t="s">
        <v>66</v>
      </c>
      <c r="AC22" s="14"/>
      <c r="AD22" s="18"/>
      <c r="AE22" s="19"/>
      <c r="AF22" s="14"/>
    </row>
    <row r="23" spans="1:32" ht="12.75" customHeight="1">
      <c r="A23" s="9" t="s">
        <v>67</v>
      </c>
      <c r="B23" s="10" t="s">
        <v>68</v>
      </c>
      <c r="C23" s="10" t="s">
        <v>69</v>
      </c>
      <c r="D23" s="21" t="s">
        <v>39</v>
      </c>
      <c r="E23" s="11">
        <f t="shared" si="6"/>
        <v>4</v>
      </c>
      <c r="F23" s="12">
        <f t="shared" si="7"/>
        <v>4</v>
      </c>
      <c r="G23" s="20"/>
      <c r="H23" s="21"/>
      <c r="I23" s="21"/>
      <c r="J23" s="21"/>
      <c r="K23" s="22"/>
      <c r="L23" s="20">
        <v>2</v>
      </c>
      <c r="M23" s="21">
        <v>2</v>
      </c>
      <c r="N23" s="21">
        <v>0</v>
      </c>
      <c r="O23" s="21" t="s">
        <v>29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2" ht="12.75" customHeight="1">
      <c r="A24" s="9" t="s">
        <v>70</v>
      </c>
      <c r="B24" s="10" t="s">
        <v>71</v>
      </c>
      <c r="C24" s="10" t="s">
        <v>72</v>
      </c>
      <c r="D24" s="21" t="s">
        <v>39</v>
      </c>
      <c r="E24" s="11">
        <f t="shared" si="6"/>
        <v>3</v>
      </c>
      <c r="F24" s="12">
        <f t="shared" si="7"/>
        <v>4</v>
      </c>
      <c r="G24" s="20">
        <v>2</v>
      </c>
      <c r="H24" s="21">
        <v>1</v>
      </c>
      <c r="I24" s="21">
        <v>0</v>
      </c>
      <c r="J24" s="21" t="s">
        <v>29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2" ht="12.75" customHeight="1">
      <c r="A25" s="9" t="s">
        <v>73</v>
      </c>
      <c r="B25" s="10" t="s">
        <v>74</v>
      </c>
      <c r="C25" s="10" t="s">
        <v>75</v>
      </c>
      <c r="D25" s="21"/>
      <c r="E25" s="11">
        <f t="shared" si="6"/>
        <v>4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2</v>
      </c>
      <c r="R25" s="21">
        <v>2</v>
      </c>
      <c r="S25" s="21">
        <v>0</v>
      </c>
      <c r="T25" s="21" t="s">
        <v>40</v>
      </c>
      <c r="U25" s="22">
        <v>4</v>
      </c>
      <c r="V25" s="20"/>
      <c r="W25" s="21"/>
      <c r="X25" s="21"/>
      <c r="Y25" s="21"/>
      <c r="Z25" s="22"/>
      <c r="AA25" s="28"/>
      <c r="AB25" s="34" t="s">
        <v>33</v>
      </c>
      <c r="AC25" s="14"/>
      <c r="AD25" s="35"/>
      <c r="AE25" s="93"/>
      <c r="AF25" s="94"/>
    </row>
    <row r="26" spans="1:32" ht="12.75" customHeight="1">
      <c r="A26" s="9" t="s">
        <v>76</v>
      </c>
      <c r="B26" s="10" t="s">
        <v>77</v>
      </c>
      <c r="C26" s="10" t="s">
        <v>78</v>
      </c>
      <c r="D26" s="21" t="s">
        <v>39</v>
      </c>
      <c r="E26" s="11">
        <f t="shared" si="6"/>
        <v>4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2</v>
      </c>
      <c r="R26" s="21">
        <v>2</v>
      </c>
      <c r="S26" s="21">
        <v>0</v>
      </c>
      <c r="T26" s="21" t="s">
        <v>40</v>
      </c>
      <c r="U26" s="22">
        <v>4</v>
      </c>
      <c r="V26" s="20"/>
      <c r="W26" s="21"/>
      <c r="X26" s="21"/>
      <c r="Y26" s="21"/>
      <c r="Z26" s="22"/>
      <c r="AB26" s="91"/>
      <c r="AC26" s="78"/>
      <c r="AD26" s="92"/>
      <c r="AE26" s="70"/>
      <c r="AF26" s="70"/>
    </row>
    <row r="27" spans="1:32" ht="12.75" customHeight="1">
      <c r="A27" s="9" t="s">
        <v>79</v>
      </c>
      <c r="B27" s="10" t="s">
        <v>80</v>
      </c>
      <c r="C27" s="10" t="s">
        <v>81</v>
      </c>
      <c r="D27" s="21" t="s">
        <v>39</v>
      </c>
      <c r="E27" s="11">
        <f>G27+H27+I27+L27+M27+N27+Q27+R27+S27+V27+W27+X27</f>
        <v>4</v>
      </c>
      <c r="F27" s="12">
        <f>K27+P27+U27+Z27</f>
        <v>4</v>
      </c>
      <c r="G27" s="20"/>
      <c r="H27" s="21"/>
      <c r="I27" s="21"/>
      <c r="J27" s="21"/>
      <c r="K27" s="22"/>
      <c r="L27" s="20">
        <v>2</v>
      </c>
      <c r="M27" s="21">
        <v>2</v>
      </c>
      <c r="N27" s="21">
        <v>0</v>
      </c>
      <c r="O27" s="21" t="s">
        <v>40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2" s="90" customFormat="1" ht="12.75" customHeight="1">
      <c r="A28" s="81" t="s">
        <v>82</v>
      </c>
      <c r="B28" s="187" t="s">
        <v>83</v>
      </c>
      <c r="C28" s="188"/>
      <c r="D28" s="112">
        <v>22</v>
      </c>
      <c r="E28" s="82">
        <f>SUM(E29:E34)</f>
        <v>26</v>
      </c>
      <c r="F28" s="83">
        <f>SUM(F29:F34)</f>
        <v>26</v>
      </c>
      <c r="G28" s="105">
        <f>SUM(G29:G34)</f>
        <v>4</v>
      </c>
      <c r="H28" s="106">
        <f>SUM(H29:H34)</f>
        <v>4</v>
      </c>
      <c r="I28" s="106">
        <f>SUM(I29:I34)</f>
        <v>0</v>
      </c>
      <c r="J28" s="106"/>
      <c r="K28" s="107">
        <f>SUM(K29:K34)</f>
        <v>8</v>
      </c>
      <c r="L28" s="105">
        <f>SUM(L29:L34)</f>
        <v>2</v>
      </c>
      <c r="M28" s="106">
        <f>SUM(M29:M34)</f>
        <v>3</v>
      </c>
      <c r="N28" s="106">
        <f>SUM(N29:N34)</f>
        <v>0</v>
      </c>
      <c r="O28" s="106"/>
      <c r="P28" s="108">
        <f>SUM(P29:P34)</f>
        <v>5</v>
      </c>
      <c r="Q28" s="109">
        <f>SUM(Q29:Q34)</f>
        <v>2</v>
      </c>
      <c r="R28" s="106">
        <f>SUM(R29:R34)</f>
        <v>3</v>
      </c>
      <c r="S28" s="106">
        <f>SUM(S29:S34)</f>
        <v>0</v>
      </c>
      <c r="T28" s="106"/>
      <c r="U28" s="107">
        <f>SUM(U29:U34)</f>
        <v>5</v>
      </c>
      <c r="V28" s="105">
        <f>SUM(V29:V34)</f>
        <v>4</v>
      </c>
      <c r="W28" s="106">
        <f>SUM(W29:W34)</f>
        <v>4</v>
      </c>
      <c r="X28" s="106">
        <f>SUM(X29:X34)</f>
        <v>0</v>
      </c>
      <c r="Y28" s="106"/>
      <c r="Z28" s="106">
        <f>SUM(Z29:Z34)</f>
        <v>8</v>
      </c>
      <c r="AA28" s="86"/>
      <c r="AB28" s="87"/>
      <c r="AC28" s="88"/>
      <c r="AD28" s="89"/>
      <c r="AE28" s="84"/>
      <c r="AF28" s="85"/>
    </row>
    <row r="29" spans="1:32" ht="12.75" customHeight="1">
      <c r="A29" s="9" t="s">
        <v>84</v>
      </c>
      <c r="B29" s="165" t="s">
        <v>85</v>
      </c>
      <c r="C29" s="10" t="s">
        <v>86</v>
      </c>
      <c r="D29" s="21" t="s">
        <v>39</v>
      </c>
      <c r="E29" s="11">
        <f t="shared" si="6"/>
        <v>4</v>
      </c>
      <c r="F29" s="12">
        <f t="shared" si="7"/>
        <v>4</v>
      </c>
      <c r="G29" s="20">
        <v>2</v>
      </c>
      <c r="H29" s="21">
        <v>2</v>
      </c>
      <c r="I29" s="21">
        <v>0</v>
      </c>
      <c r="J29" s="21" t="s">
        <v>29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33</v>
      </c>
      <c r="AC29" s="17"/>
      <c r="AD29" s="36"/>
      <c r="AE29" s="37"/>
      <c r="AF29" s="17"/>
    </row>
    <row r="30" spans="1:32" ht="12.75" customHeight="1">
      <c r="A30" s="9" t="s">
        <v>87</v>
      </c>
      <c r="B30" s="10" t="s">
        <v>88</v>
      </c>
      <c r="C30" s="10" t="s">
        <v>89</v>
      </c>
      <c r="D30" s="21" t="s">
        <v>39</v>
      </c>
      <c r="E30" s="11">
        <f t="shared" si="6"/>
        <v>4</v>
      </c>
      <c r="F30" s="12">
        <f t="shared" si="7"/>
        <v>4</v>
      </c>
      <c r="G30" s="20">
        <v>2</v>
      </c>
      <c r="H30" s="21">
        <v>2</v>
      </c>
      <c r="I30" s="21">
        <v>0</v>
      </c>
      <c r="J30" s="21" t="s">
        <v>29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2" ht="12.75" customHeight="1">
      <c r="A31" s="9" t="s">
        <v>90</v>
      </c>
      <c r="B31" s="10" t="s">
        <v>91</v>
      </c>
      <c r="C31" s="10" t="s">
        <v>92</v>
      </c>
      <c r="D31" s="21" t="s">
        <v>39</v>
      </c>
      <c r="E31" s="11">
        <f t="shared" si="6"/>
        <v>4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2</v>
      </c>
      <c r="W31" s="21">
        <v>2</v>
      </c>
      <c r="X31" s="21">
        <v>0</v>
      </c>
      <c r="Y31" s="21" t="s">
        <v>29</v>
      </c>
      <c r="Z31" s="22">
        <v>4</v>
      </c>
      <c r="AA31" s="29"/>
      <c r="AB31" s="39" t="s">
        <v>55</v>
      </c>
      <c r="AC31" s="13"/>
      <c r="AD31" s="38" t="s">
        <v>33</v>
      </c>
      <c r="AE31" s="30"/>
      <c r="AF31" s="39"/>
    </row>
    <row r="32" spans="1:32" ht="12.75" customHeight="1">
      <c r="A32" s="9" t="s">
        <v>93</v>
      </c>
      <c r="B32" s="10" t="s">
        <v>94</v>
      </c>
      <c r="C32" s="10" t="s">
        <v>95</v>
      </c>
      <c r="D32" s="21" t="s">
        <v>39</v>
      </c>
      <c r="E32" s="11">
        <f t="shared" si="6"/>
        <v>5</v>
      </c>
      <c r="F32" s="12">
        <f t="shared" si="7"/>
        <v>5</v>
      </c>
      <c r="G32" s="20"/>
      <c r="H32" s="21"/>
      <c r="I32" s="21"/>
      <c r="J32" s="21"/>
      <c r="K32" s="22"/>
      <c r="L32" s="20">
        <v>2</v>
      </c>
      <c r="M32" s="21">
        <v>3</v>
      </c>
      <c r="N32" s="21">
        <v>0</v>
      </c>
      <c r="O32" s="21" t="s">
        <v>40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96</v>
      </c>
      <c r="AC32" s="42"/>
      <c r="AD32" s="43"/>
      <c r="AE32" s="32"/>
      <c r="AF32" s="31"/>
    </row>
    <row r="33" spans="1:32" ht="12.75" customHeight="1">
      <c r="A33" s="9" t="s">
        <v>97</v>
      </c>
      <c r="B33" s="10" t="s">
        <v>98</v>
      </c>
      <c r="C33" s="10" t="s">
        <v>99</v>
      </c>
      <c r="D33" s="21" t="s">
        <v>39</v>
      </c>
      <c r="E33" s="11">
        <f t="shared" si="6"/>
        <v>4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2</v>
      </c>
      <c r="W33" s="21">
        <v>2</v>
      </c>
      <c r="X33" s="21">
        <v>0</v>
      </c>
      <c r="Y33" s="21" t="s">
        <v>29</v>
      </c>
      <c r="Z33" s="22">
        <v>4</v>
      </c>
      <c r="AA33" s="44"/>
      <c r="AB33" s="26"/>
      <c r="AC33" s="27"/>
      <c r="AD33" s="45"/>
      <c r="AE33" s="32"/>
      <c r="AF33" s="46"/>
    </row>
    <row r="34" spans="1:32" ht="12.75" customHeight="1">
      <c r="A34" s="9" t="s">
        <v>100</v>
      </c>
      <c r="B34" s="10" t="s">
        <v>101</v>
      </c>
      <c r="C34" s="127" t="s">
        <v>102</v>
      </c>
      <c r="D34" s="21" t="s">
        <v>39</v>
      </c>
      <c r="E34" s="11">
        <f t="shared" si="6"/>
        <v>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2</v>
      </c>
      <c r="R34" s="21">
        <v>3</v>
      </c>
      <c r="S34" s="21">
        <v>0</v>
      </c>
      <c r="T34" s="21" t="s">
        <v>29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2" ht="12.75" customHeight="1">
      <c r="A35" s="47"/>
      <c r="B35" s="47"/>
      <c r="C35" s="47" t="s">
        <v>103</v>
      </c>
      <c r="D35" s="113">
        <v>0</v>
      </c>
      <c r="E35" s="48">
        <f>SUM(E36:E37)</f>
        <v>6</v>
      </c>
      <c r="F35" s="49">
        <f>SUM(F36:F37)</f>
        <v>8</v>
      </c>
      <c r="G35" s="99">
        <f>SUM(G36:G37)</f>
        <v>0</v>
      </c>
      <c r="H35" s="100">
        <f>SUM(H36:H37)</f>
        <v>0</v>
      </c>
      <c r="I35" s="100">
        <f>SUM(I36:I37)</f>
        <v>0</v>
      </c>
      <c r="J35" s="100"/>
      <c r="K35" s="101">
        <f>SUM(K36:K37)</f>
        <v>0</v>
      </c>
      <c r="L35" s="99">
        <f>SUM(L36:L37)</f>
        <v>0</v>
      </c>
      <c r="M35" s="100">
        <f>SUM(M36:M37)</f>
        <v>0</v>
      </c>
      <c r="N35" s="100">
        <f>SUM(N36:N37)</f>
        <v>0</v>
      </c>
      <c r="O35" s="100"/>
      <c r="P35" s="101">
        <f>SUM(P36:P37)</f>
        <v>0</v>
      </c>
      <c r="Q35" s="99">
        <f>SUM(Q36:Q37)</f>
        <v>1</v>
      </c>
      <c r="R35" s="100">
        <f>SUM(R36:R37)</f>
        <v>2</v>
      </c>
      <c r="S35" s="100">
        <f>SUM(S36:S37)</f>
        <v>0</v>
      </c>
      <c r="T35" s="100"/>
      <c r="U35" s="101">
        <f>SUM(U36:U37)</f>
        <v>4</v>
      </c>
      <c r="V35" s="99">
        <f>SUM(V36:V37)</f>
        <v>1</v>
      </c>
      <c r="W35" s="100">
        <f>SUM(W36:W37)</f>
        <v>2</v>
      </c>
      <c r="X35" s="100">
        <f>SUM(X36:X37)</f>
        <v>0</v>
      </c>
      <c r="Y35" s="100"/>
      <c r="Z35" s="101">
        <f>SUM(Z36:Z37)</f>
        <v>4</v>
      </c>
      <c r="AA35" s="50"/>
      <c r="AB35" s="51"/>
      <c r="AC35" s="52"/>
      <c r="AD35" s="53"/>
      <c r="AE35" s="54"/>
      <c r="AF35" s="55"/>
    </row>
    <row r="36" spans="1:32" ht="12.75" customHeight="1">
      <c r="A36" s="9" t="s">
        <v>104</v>
      </c>
      <c r="B36" s="163" t="s">
        <v>105</v>
      </c>
      <c r="C36" s="10" t="s">
        <v>106</v>
      </c>
      <c r="D36" s="21"/>
      <c r="E36" s="11">
        <f t="shared" ref="E36:E39" si="8">G36+H36+I36+L36+M36+N36+Q36+R36+S36+V36+W36+X36</f>
        <v>3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1</v>
      </c>
      <c r="R36" s="21">
        <v>2</v>
      </c>
      <c r="S36" s="21">
        <v>0</v>
      </c>
      <c r="T36" s="21" t="s">
        <v>40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2" ht="12.75" customHeight="1">
      <c r="A37" s="9" t="s">
        <v>107</v>
      </c>
      <c r="B37" s="163" t="s">
        <v>108</v>
      </c>
      <c r="C37" s="10" t="s">
        <v>109</v>
      </c>
      <c r="D37" s="21"/>
      <c r="E37" s="11">
        <f t="shared" si="8"/>
        <v>3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1</v>
      </c>
      <c r="W37" s="21">
        <v>2</v>
      </c>
      <c r="X37" s="21">
        <v>0</v>
      </c>
      <c r="Y37" s="21" t="s">
        <v>40</v>
      </c>
      <c r="Z37" s="22">
        <v>4</v>
      </c>
      <c r="AB37" s="26"/>
      <c r="AC37" s="26"/>
      <c r="AD37" s="45"/>
      <c r="AE37" s="57"/>
      <c r="AF37" s="57"/>
    </row>
    <row r="38" spans="1:32" ht="12" customHeight="1">
      <c r="A38" s="116" t="s">
        <v>110</v>
      </c>
      <c r="B38" s="164" t="s">
        <v>111</v>
      </c>
      <c r="C38" s="136" t="s">
        <v>112</v>
      </c>
      <c r="D38" s="118">
        <v>7</v>
      </c>
      <c r="E38" s="119">
        <f t="shared" si="8"/>
        <v>0</v>
      </c>
      <c r="F38" s="120">
        <f t="shared" si="9"/>
        <v>7</v>
      </c>
      <c r="G38" s="121"/>
      <c r="H38" s="122"/>
      <c r="I38" s="103"/>
      <c r="J38" s="103"/>
      <c r="K38" s="104"/>
      <c r="L38" s="102"/>
      <c r="M38" s="103"/>
      <c r="N38" s="103"/>
      <c r="O38" s="103"/>
      <c r="P38" s="104"/>
      <c r="Q38" s="102">
        <v>0</v>
      </c>
      <c r="R38" s="103">
        <v>0</v>
      </c>
      <c r="S38" s="103">
        <v>0</v>
      </c>
      <c r="T38" s="103" t="s">
        <v>40</v>
      </c>
      <c r="U38" s="104">
        <v>7</v>
      </c>
      <c r="V38" s="102"/>
      <c r="W38" s="103"/>
      <c r="X38" s="103"/>
      <c r="Y38" s="103"/>
      <c r="Z38" s="104"/>
      <c r="AA38" s="137"/>
      <c r="AB38" s="138"/>
      <c r="AC38" s="139"/>
      <c r="AD38" s="140"/>
      <c r="AE38" s="141"/>
      <c r="AF38" s="142"/>
    </row>
    <row r="39" spans="1:32" s="143" customFormat="1" ht="12" customHeight="1">
      <c r="A39" s="116" t="s">
        <v>113</v>
      </c>
      <c r="B39" s="164" t="s">
        <v>114</v>
      </c>
      <c r="C39" s="136" t="s">
        <v>115</v>
      </c>
      <c r="D39" s="118">
        <v>8</v>
      </c>
      <c r="E39" s="119">
        <f t="shared" si="8"/>
        <v>0</v>
      </c>
      <c r="F39" s="120">
        <v>8</v>
      </c>
      <c r="G39" s="121"/>
      <c r="H39" s="122"/>
      <c r="I39" s="103"/>
      <c r="J39" s="103"/>
      <c r="K39" s="104"/>
      <c r="L39" s="102"/>
      <c r="M39" s="103"/>
      <c r="N39" s="103"/>
      <c r="O39" s="103"/>
      <c r="P39" s="104"/>
      <c r="Q39" s="102"/>
      <c r="R39" s="103"/>
      <c r="S39" s="103"/>
      <c r="T39" s="103"/>
      <c r="U39" s="104"/>
      <c r="V39" s="102">
        <v>0</v>
      </c>
      <c r="W39" s="103">
        <v>0</v>
      </c>
      <c r="X39" s="103">
        <v>0</v>
      </c>
      <c r="Y39" s="103" t="s">
        <v>40</v>
      </c>
      <c r="Z39" s="104">
        <v>8</v>
      </c>
      <c r="AA39" s="123"/>
      <c r="AB39" s="124"/>
      <c r="AC39" s="125"/>
      <c r="AD39" s="126"/>
      <c r="AE39" s="141"/>
      <c r="AF39" s="136" t="s">
        <v>116</v>
      </c>
    </row>
    <row r="40" spans="1:32" ht="12" customHeight="1">
      <c r="A40" s="116" t="s">
        <v>117</v>
      </c>
      <c r="B40" s="117"/>
      <c r="C40" s="10" t="s">
        <v>118</v>
      </c>
      <c r="D40" s="128"/>
      <c r="E40" s="11">
        <v>1</v>
      </c>
      <c r="F40" s="12">
        <v>1</v>
      </c>
      <c r="G40" s="129"/>
      <c r="H40" s="130"/>
      <c r="I40" s="21"/>
      <c r="J40" s="21"/>
      <c r="K40" s="131"/>
      <c r="L40" s="20">
        <v>0</v>
      </c>
      <c r="M40" s="21">
        <v>1</v>
      </c>
      <c r="N40" s="21">
        <v>0</v>
      </c>
      <c r="O40" s="21" t="s">
        <v>119</v>
      </c>
      <c r="P40" s="131">
        <v>1</v>
      </c>
      <c r="Q40" s="20"/>
      <c r="R40" s="21"/>
      <c r="S40" s="21"/>
      <c r="T40" s="21"/>
      <c r="U40" s="131"/>
      <c r="V40" s="20"/>
      <c r="W40" s="21"/>
      <c r="X40" s="21"/>
      <c r="Y40" s="21"/>
      <c r="Z40" s="22"/>
      <c r="AA40" s="123"/>
      <c r="AB40" s="124"/>
      <c r="AC40" s="125"/>
      <c r="AD40" s="126"/>
      <c r="AE40" s="14"/>
      <c r="AF40" s="14"/>
    </row>
    <row r="41" spans="1:32" ht="12" customHeight="1">
      <c r="A41" s="116" t="s">
        <v>120</v>
      </c>
      <c r="B41" s="117"/>
      <c r="C41" s="10" t="s">
        <v>121</v>
      </c>
      <c r="D41" s="128"/>
      <c r="E41" s="11">
        <v>1</v>
      </c>
      <c r="F41" s="12">
        <v>1</v>
      </c>
      <c r="G41" s="129"/>
      <c r="H41" s="130"/>
      <c r="I41" s="21"/>
      <c r="J41" s="21"/>
      <c r="K41" s="131"/>
      <c r="L41" s="20"/>
      <c r="M41" s="21"/>
      <c r="N41" s="21"/>
      <c r="O41" s="21"/>
      <c r="P41" s="131"/>
      <c r="Q41" s="20">
        <v>0</v>
      </c>
      <c r="R41" s="21">
        <v>1</v>
      </c>
      <c r="S41" s="21">
        <v>0</v>
      </c>
      <c r="T41" s="21" t="s">
        <v>119</v>
      </c>
      <c r="U41" s="131">
        <v>1</v>
      </c>
      <c r="V41" s="20"/>
      <c r="W41" s="21"/>
      <c r="X41" s="21"/>
      <c r="Y41" s="21"/>
      <c r="Z41" s="22"/>
      <c r="AA41" s="123"/>
      <c r="AB41" s="124"/>
      <c r="AC41" s="125"/>
      <c r="AD41" s="126"/>
      <c r="AE41" s="14"/>
      <c r="AF41" s="14"/>
    </row>
    <row r="42" spans="1:32" ht="12.75" customHeight="1">
      <c r="A42" s="132"/>
      <c r="B42" s="132"/>
      <c r="C42" s="144" t="s">
        <v>122</v>
      </c>
      <c r="D42" s="145"/>
      <c r="E42" s="146">
        <f>E9+E17+E28+E35+E38+E39+E40+E41</f>
        <v>100</v>
      </c>
      <c r="F42" s="147">
        <f>F9+F17+F28+F35+F38+F39+F40+F41</f>
        <v>120</v>
      </c>
      <c r="G42" s="148">
        <f>G9+G17+G28+G35+G38+G39</f>
        <v>13</v>
      </c>
      <c r="H42" s="149">
        <f>H9+H17+H28+H35+H38+H39</f>
        <v>16</v>
      </c>
      <c r="I42" s="149">
        <f>I9+I17+I28+I35+I38+I39</f>
        <v>0</v>
      </c>
      <c r="J42" s="149"/>
      <c r="K42" s="150">
        <f>K9+K17+K28+K35+K38+K39</f>
        <v>32</v>
      </c>
      <c r="L42" s="148">
        <f>L9+L17+L28+L35+L38+L39</f>
        <v>14</v>
      </c>
      <c r="M42" s="149">
        <f>M9+M17+M28+M35+M38+M39+M40</f>
        <v>16</v>
      </c>
      <c r="N42" s="149">
        <f>N9+N17+N28+N35+N38+N39</f>
        <v>0</v>
      </c>
      <c r="O42" s="149"/>
      <c r="P42" s="150">
        <f>P9+P17+P28+P35+P38+P39+P40</f>
        <v>30</v>
      </c>
      <c r="Q42" s="148">
        <f>Q9+Q17+Q28+Q35+Q38+Q39</f>
        <v>9</v>
      </c>
      <c r="R42" s="149">
        <f>R9+R17+R28+R35+R38+R39+R41</f>
        <v>12</v>
      </c>
      <c r="S42" s="149">
        <f>S9+S17+S28+S35+S38+S39</f>
        <v>0</v>
      </c>
      <c r="T42" s="149"/>
      <c r="U42" s="150">
        <f>U9+U17+U28+U35+U38+U39+U41</f>
        <v>29</v>
      </c>
      <c r="V42" s="148">
        <f>V9+V17+V28+V35+V38+V39</f>
        <v>9</v>
      </c>
      <c r="W42" s="149">
        <f>W9+W17+W28+W35+W38+W39</f>
        <v>11</v>
      </c>
      <c r="X42" s="149">
        <f>X9+X17+X28+X35+X38+X39</f>
        <v>0</v>
      </c>
      <c r="Y42" s="149"/>
      <c r="Z42" s="149">
        <f>Z9+Z17+Z28+Z35+Z39</f>
        <v>29</v>
      </c>
      <c r="AA42" s="59"/>
      <c r="AB42" s="60"/>
      <c r="AC42" s="58"/>
      <c r="AD42" s="61"/>
      <c r="AE42" s="151"/>
      <c r="AF42" s="152"/>
    </row>
    <row r="43" spans="1:32" ht="12.75" customHeight="1">
      <c r="A43" s="10"/>
      <c r="B43" s="10"/>
      <c r="C43" s="10" t="s">
        <v>123</v>
      </c>
      <c r="D43" s="21"/>
      <c r="E43" s="161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2" ht="12.75" customHeight="1">
      <c r="A44" s="10"/>
      <c r="B44" s="10"/>
      <c r="C44" s="10" t="s">
        <v>124</v>
      </c>
      <c r="D44" s="21"/>
      <c r="E44" s="161">
        <f>J44+O44+T44+Y44</f>
        <v>13</v>
      </c>
      <c r="F44" s="62"/>
      <c r="G44" s="20"/>
      <c r="H44" s="21"/>
      <c r="I44" s="21"/>
      <c r="J44" s="21">
        <f>COUNTIF(J10:J42,"v")</f>
        <v>5</v>
      </c>
      <c r="K44" s="22"/>
      <c r="L44" s="20"/>
      <c r="M44" s="21"/>
      <c r="N44" s="21"/>
      <c r="O44" s="21">
        <f>COUNTIF(O10:O38,"v")</f>
        <v>3</v>
      </c>
      <c r="P44" s="22"/>
      <c r="Q44" s="20"/>
      <c r="R44" s="21"/>
      <c r="S44" s="21"/>
      <c r="T44" s="21">
        <f>COUNTIF(T10:T38,"v")</f>
        <v>1</v>
      </c>
      <c r="U44" s="22"/>
      <c r="V44" s="20"/>
      <c r="W44" s="21"/>
      <c r="X44" s="21"/>
      <c r="Y44" s="21">
        <f>COUNTIF(Y10:Y38,"v")</f>
        <v>4</v>
      </c>
      <c r="Z44" s="22"/>
      <c r="AA44" s="29"/>
      <c r="AB44" s="19"/>
      <c r="AC44" s="14"/>
      <c r="AD44" s="18"/>
      <c r="AE44" s="63"/>
      <c r="AF44" s="14"/>
    </row>
    <row r="45" spans="1:32" ht="12.75" customHeight="1">
      <c r="A45" s="10"/>
      <c r="B45" s="10"/>
      <c r="C45" s="10" t="s">
        <v>125</v>
      </c>
      <c r="D45" s="21"/>
      <c r="E45" s="161">
        <f>J45+O45+T45+E46</f>
        <v>14</v>
      </c>
      <c r="F45" s="62"/>
      <c r="G45" s="20"/>
      <c r="H45" s="21"/>
      <c r="I45" s="21"/>
      <c r="J45" s="21">
        <f>COUNTIF(J10:J39,"é")</f>
        <v>3</v>
      </c>
      <c r="K45" s="22"/>
      <c r="L45" s="20"/>
      <c r="M45" s="21"/>
      <c r="N45" s="21"/>
      <c r="O45" s="21">
        <v>4</v>
      </c>
      <c r="P45" s="22"/>
      <c r="Q45" s="20"/>
      <c r="R45" s="21"/>
      <c r="S45" s="21"/>
      <c r="T45" s="21">
        <f>COUNTIF(T10:T39,"é")</f>
        <v>5</v>
      </c>
      <c r="U45" s="22"/>
      <c r="V45" s="20"/>
      <c r="W45" s="21"/>
      <c r="X45" s="21"/>
      <c r="Y45" s="21">
        <f>COUNTIF(Y10:Y39,"é")</f>
        <v>2</v>
      </c>
      <c r="Z45" s="22"/>
      <c r="AA45" s="76"/>
      <c r="AB45" s="32"/>
      <c r="AC45" s="78"/>
      <c r="AD45" s="25"/>
      <c r="AE45" s="45"/>
      <c r="AF45" s="27"/>
    </row>
    <row r="46" spans="1:32" ht="12.75" customHeight="1">
      <c r="A46" s="10"/>
      <c r="B46" s="10"/>
      <c r="C46" s="10" t="s">
        <v>126</v>
      </c>
      <c r="D46" s="21"/>
      <c r="E46" s="161">
        <f>J46+O46+T46+Y46</f>
        <v>2</v>
      </c>
      <c r="F46" s="62"/>
      <c r="G46" s="160"/>
      <c r="H46" s="97"/>
      <c r="I46" s="97"/>
      <c r="J46" s="97">
        <v>0</v>
      </c>
      <c r="K46" s="98"/>
      <c r="L46" s="160"/>
      <c r="M46" s="97"/>
      <c r="N46" s="97"/>
      <c r="O46" s="97">
        <v>1</v>
      </c>
      <c r="P46" s="98"/>
      <c r="Q46" s="160"/>
      <c r="R46" s="97"/>
      <c r="S46" s="97"/>
      <c r="T46" s="97">
        <v>1</v>
      </c>
      <c r="U46" s="98"/>
      <c r="V46" s="160"/>
      <c r="W46" s="97"/>
      <c r="X46" s="97"/>
      <c r="Y46" s="97">
        <v>0</v>
      </c>
      <c r="Z46" s="98"/>
      <c r="AA46" s="76"/>
      <c r="AB46" s="32"/>
      <c r="AC46" s="78"/>
      <c r="AD46" s="25"/>
      <c r="AE46" s="45"/>
      <c r="AF46" s="27"/>
    </row>
    <row r="47" spans="1:32" ht="12.75" customHeight="1" thickBot="1">
      <c r="A47" s="132"/>
      <c r="B47" s="132"/>
      <c r="C47" s="144" t="s">
        <v>127</v>
      </c>
      <c r="D47" s="145">
        <f>SUM(D9:D46)</f>
        <v>60</v>
      </c>
      <c r="E47" s="162">
        <f>SUM(E43:E46)</f>
        <v>29</v>
      </c>
      <c r="F47" s="153"/>
      <c r="G47" s="154">
        <f>G42+H42</f>
        <v>29</v>
      </c>
      <c r="H47" s="155"/>
      <c r="I47" s="155"/>
      <c r="J47" s="155">
        <f>SUM(J43:J46)</f>
        <v>8</v>
      </c>
      <c r="K47" s="156"/>
      <c r="L47" s="154">
        <f>L42+M42</f>
        <v>30</v>
      </c>
      <c r="M47" s="155"/>
      <c r="N47" s="155"/>
      <c r="O47" s="155">
        <f>SUM(O43:O46)</f>
        <v>8</v>
      </c>
      <c r="P47" s="156"/>
      <c r="Q47" s="154">
        <f>Q42+R42</f>
        <v>21</v>
      </c>
      <c r="R47" s="155"/>
      <c r="S47" s="155"/>
      <c r="T47" s="155">
        <f>SUM(T43:T46)</f>
        <v>7</v>
      </c>
      <c r="U47" s="156"/>
      <c r="V47" s="154">
        <f>V42+W42</f>
        <v>20</v>
      </c>
      <c r="W47" s="155"/>
      <c r="X47" s="155"/>
      <c r="Y47" s="155">
        <f>SUM(Y43:Y46)</f>
        <v>6</v>
      </c>
      <c r="Z47" s="156"/>
      <c r="AA47" s="157"/>
      <c r="AB47" s="158"/>
      <c r="AC47" s="152"/>
      <c r="AD47" s="159"/>
      <c r="AE47" s="159"/>
      <c r="AF47" s="152"/>
    </row>
    <row r="48" spans="1:32" ht="12.75" customHeight="1">
      <c r="A48" s="64"/>
      <c r="B48" s="64"/>
      <c r="C48" s="64"/>
      <c r="D48" s="114"/>
    </row>
    <row r="49" spans="1:32" ht="12.75" customHeight="1">
      <c r="A49" s="64"/>
      <c r="B49" s="64"/>
      <c r="C49" s="64"/>
      <c r="D49" s="114"/>
    </row>
    <row r="50" spans="1:32" ht="12.75" customHeight="1">
      <c r="E50" s="66"/>
    </row>
    <row r="51" spans="1:32" ht="12.75" customHeight="1">
      <c r="B51" s="67" t="s">
        <v>128</v>
      </c>
      <c r="C51" s="67" t="s">
        <v>129</v>
      </c>
      <c r="D51" s="70"/>
      <c r="E51" s="68" t="s">
        <v>23</v>
      </c>
      <c r="F51" s="68" t="s">
        <v>130</v>
      </c>
      <c r="G51" s="68" t="s">
        <v>131</v>
      </c>
      <c r="H51" s="68" t="s">
        <v>21</v>
      </c>
      <c r="I51" s="68" t="s">
        <v>22</v>
      </c>
      <c r="AA51" s="110"/>
      <c r="AB51" s="110"/>
      <c r="AC51" s="110"/>
      <c r="AD51" s="110"/>
      <c r="AE51" s="110"/>
      <c r="AF51" s="110"/>
    </row>
    <row r="52" spans="1:32" ht="12.75" customHeight="1">
      <c r="B52" s="67"/>
      <c r="C52" s="69"/>
      <c r="D52" s="115"/>
      <c r="E52" s="70">
        <f>SUM(E54:E58)</f>
        <v>22</v>
      </c>
      <c r="F52" s="186"/>
      <c r="G52" s="186"/>
      <c r="H52" s="186"/>
      <c r="I52" s="68"/>
      <c r="AA52" s="110"/>
      <c r="AB52" s="110"/>
      <c r="AC52" s="110"/>
      <c r="AD52" s="110"/>
      <c r="AE52" s="110"/>
      <c r="AF52" s="110"/>
    </row>
    <row r="53" spans="1:32" ht="12.75" customHeight="1">
      <c r="B53" s="71"/>
      <c r="C53" s="67" t="s">
        <v>132</v>
      </c>
      <c r="D53" s="70"/>
      <c r="E53" s="21"/>
      <c r="F53" s="68"/>
      <c r="G53" s="68"/>
      <c r="H53" s="68"/>
      <c r="I53" s="68"/>
      <c r="AA53" s="110"/>
      <c r="AB53" s="110"/>
      <c r="AC53" s="110"/>
      <c r="AD53" s="110"/>
      <c r="AE53" s="110"/>
      <c r="AF53" s="110"/>
    </row>
    <row r="54" spans="1:32" ht="12.75" customHeight="1">
      <c r="B54" s="10" t="s">
        <v>88</v>
      </c>
      <c r="C54" s="10" t="s">
        <v>89</v>
      </c>
      <c r="D54" s="21"/>
      <c r="E54" s="21">
        <v>4</v>
      </c>
      <c r="F54" s="68">
        <v>2</v>
      </c>
      <c r="G54" s="68">
        <v>2</v>
      </c>
      <c r="H54" s="68">
        <v>0</v>
      </c>
      <c r="I54" s="68" t="s">
        <v>29</v>
      </c>
      <c r="AA54" s="110"/>
      <c r="AB54" s="110"/>
      <c r="AC54" s="110"/>
      <c r="AD54" s="110"/>
      <c r="AE54" s="110"/>
      <c r="AF54" s="110"/>
    </row>
    <row r="55" spans="1:32" ht="12.75" customHeight="1">
      <c r="B55" s="10" t="s">
        <v>94</v>
      </c>
      <c r="C55" s="10" t="s">
        <v>95</v>
      </c>
      <c r="D55" s="21"/>
      <c r="E55" s="21">
        <v>5</v>
      </c>
      <c r="F55" s="68">
        <v>2</v>
      </c>
      <c r="G55" s="68">
        <v>3</v>
      </c>
      <c r="H55" s="68">
        <v>0</v>
      </c>
      <c r="I55" s="68" t="s">
        <v>40</v>
      </c>
      <c r="AA55" s="110"/>
      <c r="AB55" s="110"/>
      <c r="AC55" s="110"/>
      <c r="AD55" s="110"/>
      <c r="AE55" s="110"/>
      <c r="AF55" s="110"/>
    </row>
    <row r="56" spans="1:32" ht="12.75" customHeight="1">
      <c r="B56" s="10" t="s">
        <v>57</v>
      </c>
      <c r="C56" s="10" t="s">
        <v>58</v>
      </c>
      <c r="D56" s="21"/>
      <c r="E56" s="21">
        <v>4</v>
      </c>
      <c r="F56" s="68">
        <v>2</v>
      </c>
      <c r="G56" s="68">
        <v>2</v>
      </c>
      <c r="H56" s="68">
        <v>0</v>
      </c>
      <c r="I56" s="68" t="s">
        <v>29</v>
      </c>
      <c r="AA56" s="110"/>
      <c r="AB56" s="110"/>
      <c r="AC56" s="110"/>
      <c r="AD56" s="110"/>
      <c r="AE56" s="110"/>
      <c r="AF56" s="110"/>
    </row>
    <row r="57" spans="1:32" ht="12.75" customHeight="1">
      <c r="B57" s="10" t="s">
        <v>50</v>
      </c>
      <c r="C57" s="10" t="s">
        <v>51</v>
      </c>
      <c r="D57" s="21"/>
      <c r="E57" s="21">
        <v>4</v>
      </c>
      <c r="F57" s="68">
        <v>2</v>
      </c>
      <c r="G57" s="68">
        <v>2</v>
      </c>
      <c r="H57" s="68">
        <v>0</v>
      </c>
      <c r="I57" s="68" t="s">
        <v>40</v>
      </c>
      <c r="J57" s="111"/>
      <c r="K57" s="111"/>
      <c r="L57" s="111"/>
      <c r="AA57" s="110"/>
      <c r="AB57" s="110"/>
      <c r="AC57" s="110"/>
      <c r="AD57" s="110"/>
      <c r="AE57" s="110"/>
      <c r="AF57" s="110"/>
    </row>
    <row r="58" spans="1:32" ht="14.25" customHeight="1">
      <c r="B58" s="10" t="s">
        <v>61</v>
      </c>
      <c r="C58" s="10" t="s">
        <v>62</v>
      </c>
      <c r="D58" s="21"/>
      <c r="E58" s="21">
        <v>5</v>
      </c>
      <c r="F58" s="68">
        <v>2</v>
      </c>
      <c r="G58" s="68">
        <v>3</v>
      </c>
      <c r="H58" s="68">
        <v>0</v>
      </c>
      <c r="I58" s="68" t="s">
        <v>29</v>
      </c>
      <c r="AA58" s="110"/>
      <c r="AB58" s="110"/>
      <c r="AC58" s="110"/>
      <c r="AD58" s="110"/>
      <c r="AE58" s="110"/>
      <c r="AF58" s="110"/>
    </row>
    <row r="59" spans="1:32">
      <c r="J59" s="74"/>
      <c r="K59" s="74"/>
    </row>
    <row r="60" spans="1:32">
      <c r="J60" s="74"/>
      <c r="K60" s="74"/>
    </row>
    <row r="61" spans="1:32">
      <c r="J61" s="74"/>
      <c r="K61" s="74"/>
    </row>
    <row r="62" spans="1:32">
      <c r="J62" s="74"/>
      <c r="K62" s="74"/>
    </row>
    <row r="63" spans="1:32">
      <c r="J63" s="74"/>
      <c r="K63" s="74"/>
    </row>
    <row r="64" spans="1:32">
      <c r="J64" s="74"/>
      <c r="K64" s="74"/>
    </row>
    <row r="65" spans="2:11">
      <c r="J65" s="74"/>
      <c r="K65" s="74"/>
    </row>
    <row r="66" spans="2:11">
      <c r="J66" s="74"/>
      <c r="K66" s="74"/>
    </row>
    <row r="67" spans="2:11">
      <c r="J67" s="74"/>
      <c r="K67" s="74"/>
    </row>
    <row r="68" spans="2:11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>
      <c r="J72" s="74"/>
      <c r="K72" s="74"/>
    </row>
  </sheetData>
  <mergeCells count="25">
    <mergeCell ref="F52:H52"/>
    <mergeCell ref="B28:C28"/>
    <mergeCell ref="Q7:U7"/>
    <mergeCell ref="AA6:AA8"/>
    <mergeCell ref="B9:C9"/>
    <mergeCell ref="V7:Z7"/>
    <mergeCell ref="B17:C17"/>
    <mergeCell ref="A1:AF1"/>
    <mergeCell ref="A2:AF2"/>
    <mergeCell ref="A3:AF3"/>
    <mergeCell ref="A4:AF4"/>
    <mergeCell ref="A5:AF5"/>
    <mergeCell ref="AE6:AF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70" orientation="landscape" r:id="rId1"/>
  <headerFooter>
    <oddHeader>&amp;LÓbudai Egyetem
Keleti Károly Gazdasági Kar&amp;RÉrvényes: 2023/24-es tanévtől</oddHeader>
    <oddFooter>&amp;LBudapest, &amp;D&amp;CMarketing MSc
Nappali tagozat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1C9A68-2DE0-44CD-B576-BF9D485E1542}"/>
</file>

<file path=customXml/itemProps2.xml><?xml version="1.0" encoding="utf-8"?>
<ds:datastoreItem xmlns:ds="http://schemas.openxmlformats.org/officeDocument/2006/customXml" ds:itemID="{A0E69E4E-2B4F-4A77-B0C9-7204D35E7D94}"/>
</file>

<file path=customXml/itemProps3.xml><?xml version="1.0" encoding="utf-8"?>
<ds:datastoreItem xmlns:ds="http://schemas.openxmlformats.org/officeDocument/2006/customXml" ds:itemID="{3C1F0651-F594-4809-8FCC-7DA988A10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2019-08-02T07:32:07Z</dcterms:created>
  <dcterms:modified xsi:type="dcterms:W3CDTF">2023-06-30T08:26:51Z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