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always"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964521B4-87EE-4EFB-8E3B-7BC9C50E87F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_FilterDatabase" localSheetId="0" hidden="1">'E3'!$C$5:$D$79</definedName>
    <definedName name="_xlnm.Print_Area" localSheetId="0">'E3'!$A$1:$AP$114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O73" i="1" l="1"/>
  <c r="O76" i="1" s="1"/>
  <c r="J73" i="1"/>
  <c r="T73" i="1"/>
  <c r="T76" i="1" s="1"/>
  <c r="Y73" i="1"/>
  <c r="Y76" i="1" s="1"/>
  <c r="AD73" i="1"/>
  <c r="J74" i="1"/>
  <c r="T74" i="1"/>
  <c r="Y74" i="1"/>
  <c r="AD74" i="1"/>
  <c r="J75" i="1"/>
  <c r="T75" i="1"/>
  <c r="AD75" i="1"/>
  <c r="AN75" i="1"/>
  <c r="AN74" i="1"/>
  <c r="AN76" i="1" s="1"/>
  <c r="AI7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H34" i="1"/>
  <c r="I34" i="1"/>
  <c r="J34" i="1"/>
  <c r="K34" i="1"/>
  <c r="G34" i="1"/>
  <c r="F64" i="1"/>
  <c r="F57" i="1" s="1"/>
  <c r="E64" i="1"/>
  <c r="E57" i="1" s="1"/>
  <c r="F52" i="1"/>
  <c r="F53" i="1"/>
  <c r="F54" i="1"/>
  <c r="F55" i="1"/>
  <c r="F56" i="1"/>
  <c r="E52" i="1"/>
  <c r="E53" i="1"/>
  <c r="E54" i="1"/>
  <c r="E55" i="1"/>
  <c r="E56" i="1"/>
  <c r="F51" i="1"/>
  <c r="E51" i="1"/>
  <c r="F50" i="1"/>
  <c r="E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D76" i="1" l="1"/>
  <c r="J76" i="1"/>
  <c r="AI76" i="1"/>
  <c r="F49" i="1"/>
  <c r="E49" i="1"/>
  <c r="F69" i="1"/>
  <c r="E69" i="1"/>
  <c r="F68" i="1"/>
  <c r="E68" i="1"/>
  <c r="F67" i="1"/>
  <c r="E67" i="1"/>
  <c r="F66" i="1"/>
  <c r="E66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3" i="1"/>
  <c r="E33" i="1"/>
  <c r="F32" i="1"/>
  <c r="E32" i="1"/>
  <c r="F31" i="1"/>
  <c r="E31" i="1"/>
  <c r="F30" i="1"/>
  <c r="E30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9" i="1"/>
  <c r="E34" i="1" l="1"/>
  <c r="F34" i="1"/>
  <c r="F8" i="1"/>
  <c r="E21" i="1" l="1"/>
  <c r="AO65" i="1"/>
  <c r="AO57" i="1" s="1"/>
  <c r="AN65" i="1"/>
  <c r="AM65" i="1"/>
  <c r="AM57" i="1" s="1"/>
  <c r="AL65" i="1"/>
  <c r="AL57" i="1" s="1"/>
  <c r="AK65" i="1"/>
  <c r="AK57" i="1" s="1"/>
  <c r="AJ65" i="1"/>
  <c r="AJ57" i="1" s="1"/>
  <c r="AI65" i="1"/>
  <c r="AH65" i="1"/>
  <c r="AH57" i="1" s="1"/>
  <c r="AG65" i="1"/>
  <c r="AG57" i="1" s="1"/>
  <c r="AF65" i="1"/>
  <c r="AF57" i="1" s="1"/>
  <c r="AE65" i="1"/>
  <c r="AE57" i="1" s="1"/>
  <c r="AD65" i="1"/>
  <c r="AD57" i="1" s="1"/>
  <c r="AC65" i="1"/>
  <c r="AC57" i="1" s="1"/>
  <c r="AB65" i="1"/>
  <c r="AB57" i="1" s="1"/>
  <c r="AA65" i="1"/>
  <c r="AA57" i="1" s="1"/>
  <c r="U65" i="1"/>
  <c r="U57" i="1" s="1"/>
  <c r="T65" i="1"/>
  <c r="S65" i="1"/>
  <c r="S57" i="1" s="1"/>
  <c r="R65" i="1"/>
  <c r="R57" i="1" s="1"/>
  <c r="Q65" i="1"/>
  <c r="Q57" i="1" s="1"/>
  <c r="P65" i="1"/>
  <c r="P57" i="1" s="1"/>
  <c r="O65" i="1"/>
  <c r="N65" i="1"/>
  <c r="N57" i="1" s="1"/>
  <c r="M65" i="1"/>
  <c r="M57" i="1" s="1"/>
  <c r="L65" i="1"/>
  <c r="L57" i="1" s="1"/>
  <c r="K65" i="1"/>
  <c r="K57" i="1" s="1"/>
  <c r="J65" i="1"/>
  <c r="I65" i="1"/>
  <c r="I57" i="1" s="1"/>
  <c r="H65" i="1"/>
  <c r="H57" i="1" s="1"/>
  <c r="G65" i="1"/>
  <c r="G57" i="1" s="1"/>
  <c r="T57" i="1" l="1"/>
  <c r="T72" i="1"/>
  <c r="AI57" i="1"/>
  <c r="AI72" i="1"/>
  <c r="J57" i="1"/>
  <c r="J72" i="1"/>
  <c r="O57" i="1"/>
  <c r="O72" i="1"/>
  <c r="AN57" i="1"/>
  <c r="AN72" i="1"/>
  <c r="P104" i="1"/>
  <c r="K104" i="1"/>
  <c r="E79" i="1"/>
  <c r="E78" i="1"/>
  <c r="E71" i="1"/>
  <c r="AD72" i="1"/>
  <c r="Z65" i="1"/>
  <c r="Z57" i="1" s="1"/>
  <c r="Y65" i="1"/>
  <c r="X65" i="1"/>
  <c r="X57" i="1" s="1"/>
  <c r="W65" i="1"/>
  <c r="W57" i="1" s="1"/>
  <c r="V65" i="1"/>
  <c r="V57" i="1" s="1"/>
  <c r="AO29" i="1"/>
  <c r="AM29" i="1"/>
  <c r="AL29" i="1"/>
  <c r="AK29" i="1"/>
  <c r="AJ29" i="1"/>
  <c r="AH29" i="1"/>
  <c r="AG29" i="1"/>
  <c r="AF29" i="1"/>
  <c r="AE29" i="1"/>
  <c r="AC29" i="1"/>
  <c r="AB29" i="1"/>
  <c r="AA29" i="1"/>
  <c r="Z29" i="1"/>
  <c r="X29" i="1"/>
  <c r="W29" i="1"/>
  <c r="V29" i="1"/>
  <c r="U29" i="1"/>
  <c r="S29" i="1"/>
  <c r="R29" i="1"/>
  <c r="Q29" i="1"/>
  <c r="P29" i="1"/>
  <c r="N29" i="1"/>
  <c r="M29" i="1"/>
  <c r="L29" i="1"/>
  <c r="K29" i="1"/>
  <c r="I29" i="1"/>
  <c r="H29" i="1"/>
  <c r="G29" i="1"/>
  <c r="E28" i="1"/>
  <c r="E27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AO8" i="1"/>
  <c r="AM8" i="1"/>
  <c r="AM72" i="1" s="1"/>
  <c r="AL8" i="1"/>
  <c r="AK8" i="1"/>
  <c r="AK72" i="1" s="1"/>
  <c r="AJ8" i="1"/>
  <c r="AJ72" i="1" s="1"/>
  <c r="AH8" i="1"/>
  <c r="AG8" i="1"/>
  <c r="AF8" i="1"/>
  <c r="AF72" i="1" s="1"/>
  <c r="AE8" i="1"/>
  <c r="AC8" i="1"/>
  <c r="AC72" i="1" s="1"/>
  <c r="AB8" i="1"/>
  <c r="AA8" i="1"/>
  <c r="AA72" i="1" s="1"/>
  <c r="Z8" i="1"/>
  <c r="Z72" i="1" s="1"/>
  <c r="X8" i="1"/>
  <c r="X72" i="1" s="1"/>
  <c r="W8" i="1"/>
  <c r="V8" i="1"/>
  <c r="V72" i="1" s="1"/>
  <c r="U8" i="1"/>
  <c r="S8" i="1"/>
  <c r="S72" i="1" s="1"/>
  <c r="R8" i="1"/>
  <c r="Q8" i="1"/>
  <c r="Q72" i="1" s="1"/>
  <c r="P8" i="1"/>
  <c r="P72" i="1" s="1"/>
  <c r="N8" i="1"/>
  <c r="N72" i="1" s="1"/>
  <c r="M8" i="1"/>
  <c r="L8" i="1"/>
  <c r="L72" i="1" s="1"/>
  <c r="K8" i="1"/>
  <c r="I8" i="1"/>
  <c r="I72" i="1" s="1"/>
  <c r="H8" i="1"/>
  <c r="G8" i="1"/>
  <c r="G72" i="1" s="1"/>
  <c r="U72" i="1" l="1"/>
  <c r="AE72" i="1"/>
  <c r="K72" i="1"/>
  <c r="AH72" i="1"/>
  <c r="H72" i="1"/>
  <c r="M72" i="1"/>
  <c r="R72" i="1"/>
  <c r="W72" i="1"/>
  <c r="AB72" i="1"/>
  <c r="AG72" i="1"/>
  <c r="AL72" i="1"/>
  <c r="Y57" i="1"/>
  <c r="E8" i="1"/>
  <c r="E65" i="1"/>
  <c r="F65" i="1"/>
  <c r="E73" i="1"/>
  <c r="E74" i="1"/>
  <c r="F29" i="1"/>
  <c r="F77" i="1"/>
  <c r="E77" i="1"/>
  <c r="E29" i="1"/>
  <c r="E75" i="1"/>
  <c r="F72" i="1" l="1"/>
  <c r="E72" i="1"/>
  <c r="E76" i="1"/>
</calcChain>
</file>

<file path=xl/sharedStrings.xml><?xml version="1.0" encoding="utf-8"?>
<sst xmlns="http://schemas.openxmlformats.org/spreadsheetml/2006/main" count="412" uniqueCount="237">
  <si>
    <t>e-learning (blended)</t>
  </si>
  <si>
    <t>1.</t>
  </si>
  <si>
    <t>2.</t>
  </si>
  <si>
    <t>3.</t>
  </si>
  <si>
    <t>4.</t>
  </si>
  <si>
    <t>5.</t>
  </si>
  <si>
    <t>6.</t>
  </si>
  <si>
    <t>7.</t>
  </si>
  <si>
    <t>l</t>
  </si>
  <si>
    <t>A</t>
  </si>
  <si>
    <t>KEXMKBTBNE</t>
  </si>
  <si>
    <t>blended</t>
  </si>
  <si>
    <t>8.</t>
  </si>
  <si>
    <t>9.</t>
  </si>
  <si>
    <t>10.</t>
  </si>
  <si>
    <t>11.</t>
  </si>
  <si>
    <t>12.</t>
  </si>
  <si>
    <t>14.</t>
  </si>
  <si>
    <t>15.</t>
  </si>
  <si>
    <t>16.</t>
  </si>
  <si>
    <t>elearning</t>
  </si>
  <si>
    <t>17.</t>
  </si>
  <si>
    <t>18.</t>
  </si>
  <si>
    <t>19.</t>
  </si>
  <si>
    <t>B</t>
  </si>
  <si>
    <t>20.</t>
  </si>
  <si>
    <t>21.</t>
  </si>
  <si>
    <t>22.</t>
  </si>
  <si>
    <t>23.</t>
  </si>
  <si>
    <t>C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</si>
  <si>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</si>
  <si>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</si>
  <si>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</si>
  <si>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</si>
  <si>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</si>
  <si>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</si>
  <si>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</si>
  <si>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</si>
  <si>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</si>
  <si>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35.</t>
  </si>
  <si>
    <t>50.</t>
  </si>
  <si>
    <t>51.</t>
  </si>
  <si>
    <t>52.</t>
  </si>
  <si>
    <t>53.</t>
  </si>
  <si>
    <t>a</t>
  </si>
  <si>
    <t>GSIPAT1BNE</t>
  </si>
  <si>
    <t>e</t>
  </si>
  <si>
    <t>Összesen:</t>
  </si>
  <si>
    <t>13.</t>
  </si>
  <si>
    <t>D/3</t>
  </si>
  <si>
    <t>GGXOM4KBLE</t>
  </si>
  <si>
    <t xml:space="preserve">Online marketing </t>
  </si>
  <si>
    <t>CURRICULUM</t>
  </si>
  <si>
    <t>COMMERCE AND MARKETING BSc</t>
  </si>
  <si>
    <t>lc</t>
  </si>
  <si>
    <t>pr</t>
  </si>
  <si>
    <t>re</t>
  </si>
  <si>
    <t>cr</t>
  </si>
  <si>
    <t>Prerequirements</t>
  </si>
  <si>
    <t>Code</t>
  </si>
  <si>
    <t>Name</t>
  </si>
  <si>
    <t>per week</t>
  </si>
  <si>
    <t>hour</t>
  </si>
  <si>
    <t>Knowledge of economics, methodology and business</t>
  </si>
  <si>
    <t>Mathematics I.</t>
  </si>
  <si>
    <t>Mathematics II.</t>
  </si>
  <si>
    <t>Statistics I.</t>
  </si>
  <si>
    <t>Statistics II.</t>
  </si>
  <si>
    <t>Microeconomics</t>
  </si>
  <si>
    <t>Basics of Informatics</t>
  </si>
  <si>
    <t>International Economics</t>
  </si>
  <si>
    <t>Basics of Management</t>
  </si>
  <si>
    <t>Environmental Economics</t>
  </si>
  <si>
    <t>Enterprise Economics</t>
  </si>
  <si>
    <t>Basics of Finance</t>
  </si>
  <si>
    <t>Corporate Finance</t>
  </si>
  <si>
    <t>Basics of Marketing</t>
  </si>
  <si>
    <t>Basics of Accountancy</t>
  </si>
  <si>
    <t>Business Communication</t>
  </si>
  <si>
    <t>Professional Foreign Language I.</t>
  </si>
  <si>
    <t>Professional Foreign Language II.</t>
  </si>
  <si>
    <t>Knowledge of Social Sciences</t>
  </si>
  <si>
    <t>State Administration and Law</t>
  </si>
  <si>
    <t>Sociology</t>
  </si>
  <si>
    <t>Trade Economics</t>
  </si>
  <si>
    <t>Logistics</t>
  </si>
  <si>
    <t>Market Research</t>
  </si>
  <si>
    <t>Foreign Trades Techniques</t>
  </si>
  <si>
    <t>Consumer Behaviour</t>
  </si>
  <si>
    <t>Online Marketing</t>
  </si>
  <si>
    <t>Digital Marketingcommunication speacialisation</t>
  </si>
  <si>
    <t>PR and Press Relations</t>
  </si>
  <si>
    <t>Data and Database Analysis in Marketing</t>
  </si>
  <si>
    <t>Practice of Creative Design</t>
  </si>
  <si>
    <t>Digital Media Planning</t>
  </si>
  <si>
    <t>Commercial Marketing in the Online Space</t>
  </si>
  <si>
    <t>Optional Course I.</t>
  </si>
  <si>
    <t>Optional Course II.</t>
  </si>
  <si>
    <t>Optional Course III.</t>
  </si>
  <si>
    <t>Optional Course IV.</t>
  </si>
  <si>
    <t>Total</t>
  </si>
  <si>
    <t>Assignments (a)</t>
  </si>
  <si>
    <t>Examination (e)</t>
  </si>
  <si>
    <t>Mid-term exam (m)</t>
  </si>
  <si>
    <t>Total Requirements</t>
  </si>
  <si>
    <t>Physical Training I.</t>
  </si>
  <si>
    <t>Physical Training II.</t>
  </si>
  <si>
    <t>Patronage I.</t>
  </si>
  <si>
    <t>Business Marketing, Sales management</t>
  </si>
  <si>
    <t>Agility in Project management</t>
  </si>
  <si>
    <t>Program and Portfolio Management</t>
  </si>
  <si>
    <t>Practice of B2B Data Analysis</t>
  </si>
  <si>
    <t>Optional Courses</t>
  </si>
  <si>
    <t>Final Exam</t>
  </si>
  <si>
    <t>Commerce and Marketing BSc</t>
  </si>
  <si>
    <t>Complex economical (1)</t>
  </si>
  <si>
    <t>Projectmanagement and B2B Marketing specialisation</t>
  </si>
  <si>
    <t>Courses</t>
  </si>
  <si>
    <t>credits</t>
  </si>
  <si>
    <t>hours/week</t>
  </si>
  <si>
    <t>Semester</t>
  </si>
  <si>
    <t>Cr</t>
  </si>
  <si>
    <t>Subjects of Digital Marketingcommunication speacialisation (2)</t>
  </si>
  <si>
    <t>Internship Practice</t>
  </si>
  <si>
    <t>Recommended Optional Courses</t>
  </si>
  <si>
    <t>Environment-friendly Marketing</t>
  </si>
  <si>
    <t>Writing and Presentation Skills Development</t>
  </si>
  <si>
    <t>Investment Decisions and risks</t>
  </si>
  <si>
    <t>Subjects of Projectmanagement and B2B Marketing specialisation (3)</t>
  </si>
  <si>
    <t>m</t>
  </si>
  <si>
    <t>32.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</si>
  <si>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</si>
  <si>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</si>
  <si>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</si>
  <si>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</si>
  <si>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</si>
  <si>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</si>
  <si>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</si>
  <si>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</si>
  <si>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</si>
  <si>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</si>
  <si>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</si>
  <si>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</si>
  <si>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</si>
  <si>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</si>
  <si>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</si>
  <si>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hours  / week (lc, pr., l.)) ; requirements(re.); credits (cr.)</t>
  </si>
  <si>
    <t>Semesters</t>
  </si>
  <si>
    <t>Macroeconomics</t>
  </si>
  <si>
    <t>Business Marketing, Sales Management</t>
  </si>
  <si>
    <t>Agility in Project Management</t>
  </si>
  <si>
    <t>Business Evaulation of Projects</t>
  </si>
  <si>
    <t>Economic Law</t>
  </si>
  <si>
    <t>The History of Economics</t>
  </si>
  <si>
    <t>European Studies</t>
  </si>
  <si>
    <t>Information Management and Business Informatics</t>
  </si>
  <si>
    <t>Commercial Economics</t>
  </si>
  <si>
    <t>Economics for Media</t>
  </si>
  <si>
    <t>Corporate Governance</t>
  </si>
  <si>
    <t>Foreign Trade</t>
  </si>
  <si>
    <t>Marketing Management</t>
  </si>
  <si>
    <t>Project Management</t>
  </si>
  <si>
    <t>E-business</t>
  </si>
  <si>
    <t>Commercial Marketing</t>
  </si>
  <si>
    <t>PR and Media Relations</t>
  </si>
  <si>
    <t xml:space="preserve">Knowledge of International Trade </t>
  </si>
  <si>
    <t>Public Finance Knowledge and Public Management</t>
  </si>
  <si>
    <t>Commerce and Marketing Professional Knowledge</t>
  </si>
  <si>
    <t>Criteria</t>
  </si>
  <si>
    <t>Marketing management</t>
  </si>
  <si>
    <t>Marketing communication</t>
  </si>
  <si>
    <t>Full-time programme</t>
  </si>
  <si>
    <t>Cooperative training curriculum</t>
  </si>
  <si>
    <t>Note: Courses of practical training are fixed by Council of the Faculty year by year.</t>
  </si>
  <si>
    <t>Marketing Communication</t>
  </si>
  <si>
    <t>Project work</t>
  </si>
  <si>
    <t>International Finances</t>
  </si>
  <si>
    <t>NMXAN1EBNE</t>
  </si>
  <si>
    <t>GVXMD2CBNE</t>
  </si>
  <si>
    <t>GGEJO1CBNE</t>
  </si>
  <si>
    <t>GGXSZ1CBNE</t>
  </si>
  <si>
    <t>G_V__0CBNE</t>
  </si>
  <si>
    <t>GGXKG3CBNE</t>
  </si>
  <si>
    <t>GGXKG4CBNE</t>
  </si>
  <si>
    <t>GVEST2CBNE</t>
  </si>
  <si>
    <t>GVEST1CBNE</t>
  </si>
  <si>
    <t>GGXNG2CBNE</t>
  </si>
  <si>
    <t>GGXKO2CBNE</t>
  </si>
  <si>
    <t>GGEPU1CBNE</t>
  </si>
  <si>
    <t>GGXVP2CBNE</t>
  </si>
  <si>
    <t>GGXMA1CBNE</t>
  </si>
  <si>
    <t>GVESA1CBNE</t>
  </si>
  <si>
    <t>GGEGJ2CBNE</t>
  </si>
  <si>
    <t>GGXUK2CBNE</t>
  </si>
  <si>
    <t>GGXGT2CBNE</t>
  </si>
  <si>
    <t>GSEIG2CBNE</t>
  </si>
  <si>
    <t>GSXKG3CBNE</t>
  </si>
  <si>
    <t>GVXLO3CBNE</t>
  </si>
  <si>
    <t>GSEMG1CBNE</t>
  </si>
  <si>
    <t>GGEPK1CBNE</t>
  </si>
  <si>
    <t>GVXVI1CBNE</t>
  </si>
  <si>
    <t>GGEKT1CBNE</t>
  </si>
  <si>
    <t>GGXMM1CBNE</t>
  </si>
  <si>
    <t>GGXPM2CBNE</t>
  </si>
  <si>
    <t>GGXMK1CBNE</t>
  </si>
  <si>
    <t>GGEFM2CBNE</t>
  </si>
  <si>
    <t>GSEDE1CBNE</t>
  </si>
  <si>
    <t>GGXKM1CBNE</t>
  </si>
  <si>
    <t>GGEPR4CBNE</t>
  </si>
  <si>
    <t>GGXOM2CBNE</t>
  </si>
  <si>
    <t>GGPPF2CBNE</t>
  </si>
  <si>
    <t>Internship Practice GSGSG1CBNE / GGGSG1CBNE/ GVGSG1CBNE</t>
  </si>
  <si>
    <t>Thesis GSDSD1CBNE / GGDSD1CBNE/ GVDSD1CBNE</t>
  </si>
  <si>
    <t>GSXKG1CBNE</t>
  </si>
  <si>
    <t>GGXKT1CBNE</t>
  </si>
  <si>
    <t>GGVKM0CBNE</t>
  </si>
  <si>
    <t>GGVNP0CBNE</t>
  </si>
  <si>
    <t>GVVIP0CBNE</t>
  </si>
  <si>
    <t>GSVBD0CBNE</t>
  </si>
  <si>
    <t>GTTESTNEV1</t>
  </si>
  <si>
    <t>GTTESTNEV2</t>
  </si>
  <si>
    <t>GSXBI1CBNE</t>
  </si>
  <si>
    <t>GSXVG2CBNE</t>
  </si>
  <si>
    <t>GSXEU2CBNE</t>
  </si>
  <si>
    <t>GGEN3CBNE</t>
  </si>
  <si>
    <t>GGXA13CBNE
GGXN13CBNE</t>
  </si>
  <si>
    <t>GGXA24CBNE
GGXN24CBNE</t>
  </si>
  <si>
    <t>GGXAH3CBNE</t>
  </si>
  <si>
    <t>GGXAE2CBNE</t>
  </si>
  <si>
    <t>GGXKT2CBNE</t>
  </si>
  <si>
    <t>GGXDM2CBNE</t>
  </si>
  <si>
    <t>GGXKM2CBNE</t>
  </si>
  <si>
    <t>GGXBM2CBNE</t>
  </si>
  <si>
    <t>GGEAP3CBNE</t>
  </si>
  <si>
    <t>GGEPP3CBNE</t>
  </si>
  <si>
    <t>GGEUZ3CBNE</t>
  </si>
  <si>
    <t>GGXBA3CBNE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</si>
</sst>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6" fillId="0" borderId="0"/>
  </cellStyleXfs>
  <cellXfs count="468">
    <xf numFmtId="0" fontId="0" fillId="0" borderId="0" xfId="0"/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7" fillId="2" borderId="24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0" xfId="0" applyFont="1"/>
    <xf numFmtId="0" fontId="7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/>
    </xf>
    <xf numFmtId="0" fontId="6" fillId="0" borderId="44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6" fillId="0" borderId="5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1" fillId="0" borderId="0" xfId="4" applyFont="1"/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8" xfId="0" applyFont="1" applyBorder="1" applyAlignment="1">
      <alignment horizontal="left" wrapText="1"/>
    </xf>
    <xf numFmtId="0" fontId="1" fillId="0" borderId="58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6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71" xfId="0" applyFont="1" applyBorder="1" applyAlignment="1">
      <alignment horizontal="left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6" fillId="0" borderId="75" xfId="0" applyFont="1" applyBorder="1" applyAlignment="1">
      <alignment horizontal="left" wrapText="1"/>
    </xf>
    <xf numFmtId="0" fontId="6" fillId="0" borderId="76" xfId="0" applyFont="1" applyBorder="1" applyAlignment="1">
      <alignment horizontal="left" wrapText="1"/>
    </xf>
    <xf numFmtId="0" fontId="6" fillId="0" borderId="77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4" fillId="0" borderId="59" xfId="0" applyFont="1" applyBorder="1" applyAlignment="1">
      <alignment horizontal="left"/>
    </xf>
    <xf numFmtId="0" fontId="14" fillId="0" borderId="58" xfId="0" applyFont="1" applyBorder="1" applyAlignment="1">
      <alignment horizontal="left" indent="3"/>
    </xf>
    <xf numFmtId="0" fontId="20" fillId="0" borderId="6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79" xfId="0" applyFont="1" applyBorder="1" applyAlignment="1">
      <alignment horizontal="left"/>
    </xf>
    <xf numFmtId="0" fontId="14" fillId="0" borderId="80" xfId="0" applyFont="1" applyBorder="1" applyAlignment="1">
      <alignment horizontal="left" indent="3"/>
    </xf>
    <xf numFmtId="0" fontId="20" fillId="0" borderId="8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0" xfId="0" applyFont="1"/>
    <xf numFmtId="0" fontId="6" fillId="0" borderId="8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6" fillId="0" borderId="57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wrapText="1"/>
    </xf>
    <xf numFmtId="0" fontId="6" fillId="0" borderId="83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0" fontId="6" fillId="0" borderId="83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/>
    </xf>
    <xf numFmtId="0" fontId="12" fillId="4" borderId="58" xfId="0" applyFont="1" applyFill="1" applyBorder="1" applyAlignment="1">
      <alignment horizontal="left" wrapText="1"/>
    </xf>
    <xf numFmtId="0" fontId="12" fillId="4" borderId="58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/>
    </xf>
    <xf numFmtId="0" fontId="7" fillId="0" borderId="9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6" fillId="0" borderId="85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6" fillId="0" borderId="85" xfId="0" applyFont="1" applyBorder="1"/>
    <xf numFmtId="0" fontId="6" fillId="0" borderId="97" xfId="0" applyFont="1" applyBorder="1"/>
    <xf numFmtId="0" fontId="7" fillId="0" borderId="1" xfId="0" applyFont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6" fillId="2" borderId="3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6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6" fillId="2" borderId="19" xfId="0" applyFont="1" applyFill="1" applyBorder="1"/>
    <xf numFmtId="0" fontId="5" fillId="2" borderId="1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left" vertical="center"/>
    </xf>
    <xf numFmtId="0" fontId="6" fillId="2" borderId="98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left" vertical="center"/>
    </xf>
    <xf numFmtId="0" fontId="7" fillId="0" borderId="104" xfId="0" applyFont="1" applyBorder="1" applyAlignment="1">
      <alignment horizontal="center" vertical="center"/>
    </xf>
    <xf numFmtId="0" fontId="7" fillId="2" borderId="104" xfId="0" applyFont="1" applyFill="1" applyBorder="1" applyAlignment="1">
      <alignment vertical="center"/>
    </xf>
    <xf numFmtId="0" fontId="6" fillId="0" borderId="104" xfId="0" applyFont="1" applyBorder="1" applyAlignment="1">
      <alignment horizontal="left" vertical="center"/>
    </xf>
    <xf numFmtId="0" fontId="1" fillId="0" borderId="104" xfId="0" applyFont="1" applyBorder="1" applyAlignment="1">
      <alignment horizontal="center" vertical="center"/>
    </xf>
    <xf numFmtId="1" fontId="15" fillId="0" borderId="104" xfId="3" applyNumberFormat="1" applyFont="1" applyBorder="1" applyAlignment="1">
      <alignment horizontal="center"/>
    </xf>
    <xf numFmtId="0" fontId="6" fillId="0" borderId="105" xfId="3" applyFont="1" applyBorder="1" applyAlignment="1">
      <alignment horizontal="center"/>
    </xf>
    <xf numFmtId="0" fontId="6" fillId="0" borderId="106" xfId="3" applyFont="1" applyBorder="1" applyAlignment="1">
      <alignment horizontal="center"/>
    </xf>
    <xf numFmtId="0" fontId="6" fillId="0" borderId="107" xfId="3" applyFont="1" applyBorder="1" applyAlignment="1">
      <alignment horizontal="center"/>
    </xf>
    <xf numFmtId="0" fontId="6" fillId="0" borderId="108" xfId="3" applyFont="1" applyBorder="1" applyAlignment="1">
      <alignment horizontal="center"/>
    </xf>
    <xf numFmtId="0" fontId="6" fillId="0" borderId="109" xfId="3" applyFont="1" applyBorder="1" applyAlignment="1">
      <alignment horizontal="center"/>
    </xf>
    <xf numFmtId="0" fontId="1" fillId="0" borderId="105" xfId="3" applyBorder="1" applyAlignment="1">
      <alignment horizontal="center"/>
    </xf>
    <xf numFmtId="0" fontId="1" fillId="0" borderId="106" xfId="3" applyBorder="1" applyAlignment="1">
      <alignment horizontal="center"/>
    </xf>
    <xf numFmtId="0" fontId="1" fillId="0" borderId="107" xfId="3" applyBorder="1" applyAlignment="1">
      <alignment horizontal="center"/>
    </xf>
    <xf numFmtId="0" fontId="1" fillId="0" borderId="108" xfId="3" applyBorder="1" applyAlignment="1">
      <alignment horizontal="center"/>
    </xf>
    <xf numFmtId="0" fontId="1" fillId="0" borderId="109" xfId="3" applyBorder="1" applyAlignment="1">
      <alignment horizontal="center"/>
    </xf>
    <xf numFmtId="0" fontId="1" fillId="0" borderId="105" xfId="3" applyBorder="1" applyAlignment="1">
      <alignment horizontal="left"/>
    </xf>
    <xf numFmtId="0" fontId="1" fillId="0" borderId="107" xfId="3" applyBorder="1" applyAlignment="1">
      <alignment horizontal="left"/>
    </xf>
    <xf numFmtId="0" fontId="1" fillId="0" borderId="109" xfId="3" applyBorder="1" applyAlignment="1">
      <alignment horizontal="left"/>
    </xf>
    <xf numFmtId="0" fontId="7" fillId="0" borderId="104" xfId="3" applyFont="1" applyBorder="1" applyAlignment="1">
      <alignment horizontal="left"/>
    </xf>
    <xf numFmtId="0" fontId="6" fillId="0" borderId="84" xfId="0" applyFont="1" applyBorder="1" applyAlignment="1">
      <alignment horizontal="center" wrapText="1"/>
    </xf>
    <xf numFmtId="0" fontId="6" fillId="0" borderId="112" xfId="0" applyFont="1" applyBorder="1" applyAlignment="1">
      <alignment horizontal="center" wrapText="1"/>
    </xf>
    <xf numFmtId="0" fontId="6" fillId="0" borderId="113" xfId="0" applyFont="1" applyBorder="1" applyAlignment="1">
      <alignment horizontal="center" wrapText="1"/>
    </xf>
    <xf numFmtId="0" fontId="6" fillId="0" borderId="11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6" fillId="0" borderId="0" xfId="4" applyFont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7" fillId="0" borderId="88" xfId="0" applyFont="1" applyBorder="1" applyAlignment="1">
      <alignment horizontal="left" wrapText="1"/>
    </xf>
    <xf numFmtId="0" fontId="7" fillId="0" borderId="69" xfId="0" applyFont="1" applyBorder="1" applyAlignment="1">
      <alignment horizontal="left" wrapText="1"/>
    </xf>
    <xf numFmtId="0" fontId="7" fillId="0" borderId="110" xfId="0" applyFont="1" applyBorder="1" applyAlignment="1">
      <alignment horizontal="center" wrapText="1"/>
    </xf>
    <xf numFmtId="0" fontId="7" fillId="0" borderId="102" xfId="0" applyFont="1" applyBorder="1" applyAlignment="1">
      <alignment horizontal="center" wrapText="1"/>
    </xf>
    <xf numFmtId="0" fontId="7" fillId="0" borderId="111" xfId="0" applyFont="1" applyBorder="1" applyAlignment="1">
      <alignment horizontal="center" wrapText="1"/>
    </xf>
    <xf numFmtId="0" fontId="7" fillId="4" borderId="99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4" borderId="101" xfId="0" applyFont="1" applyFill="1" applyBorder="1" applyAlignment="1">
      <alignment horizontal="left"/>
    </xf>
    <xf numFmtId="0" fontId="12" fillId="0" borderId="102" xfId="0" applyFont="1" applyBorder="1"/>
    <xf numFmtId="0" fontId="12" fillId="0" borderId="98" xfId="0" applyFont="1" applyBorder="1"/>
    <xf numFmtId="0" fontId="7" fillId="4" borderId="8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6" xfId="0" applyFont="1" applyBorder="1" applyAlignment="1">
      <alignment vertical="center"/>
    </xf>
    <xf numFmtId="0" fontId="6" fillId="0" borderId="9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61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61" xfId="0" applyFont="1" applyBorder="1" applyAlignment="1">
      <alignment horizontal="left" wrapText="1"/>
    </xf>
    <xf numFmtId="0" fontId="6" fillId="0" borderId="70" xfId="0" applyFont="1" applyBorder="1" applyAlignment="1">
      <alignment horizontal="left" wrapText="1"/>
    </xf>
    <xf numFmtId="0" fontId="6" fillId="2" borderId="92" xfId="0" applyFont="1" applyFill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wrapText="1"/>
    </xf>
    <xf numFmtId="0" fontId="11" fillId="0" borderId="11" xfId="0" applyFont="1" applyFill="1" applyBorder="1"/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5">
    <cellStyle name="Normál" xfId="0" builtinId="0"/>
    <cellStyle name="Normál 2" xfId="4" xr:uid="{00000000-0005-0000-0000-000001000000}"/>
    <cellStyle name="Normál 2 2" xfId="1" xr:uid="{00000000-0005-0000-0000-000002000000}"/>
    <cellStyle name="Normál 4" xfId="2" xr:uid="{00000000-0005-0000-0000-000003000000}"/>
    <cellStyle name="Normá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6"/>
  <sheetViews>
    <sheetView tabSelected="1" zoomScale="91" zoomScaleNormal="91" zoomScaleSheetLayoutView="82" workbookViewId="0">
      <selection activeCell="S64" sqref="S64"/>
    </sheetView>
  </sheetViews>
  <sheetFormatPr defaultColWidth="9.140625" defaultRowHeight="12.75" x14ac:dyDescent="0.2"/>
  <cols>
    <col min="1" max="1" width="7.42578125" style="1" customWidth="1"/>
    <col min="2" max="2" width="12.5703125" style="1" customWidth="1"/>
    <col min="3" max="3" width="36" style="1" customWidth="1"/>
    <col min="4" max="4" width="9.140625" style="164" customWidth="1"/>
    <col min="5" max="5" width="4.85546875" style="1" customWidth="1"/>
    <col min="6" max="6" width="6.85546875" style="1" customWidth="1"/>
    <col min="7" max="7" width="5.42578125" style="1" bestFit="1" customWidth="1"/>
    <col min="8" max="8" width="3.5703125" style="1" customWidth="1"/>
    <col min="9" max="9" width="3.42578125" style="1" customWidth="1"/>
    <col min="10" max="10" width="2.85546875" style="1" customWidth="1"/>
    <col min="11" max="11" width="3.5703125" style="1" customWidth="1"/>
    <col min="12" max="12" width="3.42578125" style="1" customWidth="1"/>
    <col min="13" max="13" width="3.140625" style="1" customWidth="1"/>
    <col min="14" max="15" width="2.85546875" style="1" customWidth="1"/>
    <col min="16" max="16" width="3.5703125" style="1" customWidth="1"/>
    <col min="17" max="17" width="3.42578125" style="1" customWidth="1"/>
    <col min="18" max="18" width="3.5703125" style="1" customWidth="1"/>
    <col min="19" max="19" width="2.85546875" style="1" customWidth="1"/>
    <col min="20" max="22" width="3.42578125" style="1" customWidth="1"/>
    <col min="23" max="23" width="3.5703125" style="1" customWidth="1"/>
    <col min="24" max="24" width="2.5703125" style="1" customWidth="1"/>
    <col min="25" max="25" width="4" style="1" customWidth="1"/>
    <col min="26" max="27" width="3.42578125" style="1" customWidth="1"/>
    <col min="28" max="28" width="3.5703125" style="1" customWidth="1"/>
    <col min="29" max="29" width="3.85546875" style="1" customWidth="1"/>
    <col min="30" max="30" width="2.85546875" style="1" customWidth="1"/>
    <col min="31" max="31" width="3.42578125" style="1" customWidth="1"/>
    <col min="32" max="32" width="4" style="1" customWidth="1"/>
    <col min="33" max="33" width="3.5703125" style="1" customWidth="1"/>
    <col min="34" max="34" width="2.85546875" style="1" customWidth="1"/>
    <col min="35" max="35" width="3" style="1" customWidth="1"/>
    <col min="36" max="37" width="3.42578125" style="1" customWidth="1"/>
    <col min="38" max="38" width="3.5703125" style="1" customWidth="1"/>
    <col min="39" max="40" width="2.85546875" style="1" customWidth="1"/>
    <col min="41" max="41" width="3.5703125" style="1" customWidth="1"/>
    <col min="42" max="42" width="27.42578125" style="183" bestFit="1" customWidth="1"/>
    <col min="43" max="43" width="12.85546875" style="1" bestFit="1" customWidth="1"/>
    <col min="44" max="16384" width="9.140625" style="1"/>
  </cols>
  <sheetData>
    <row r="1" spans="1:51" ht="18" x14ac:dyDescent="0.2">
      <c r="A1" s="393" t="s">
        <v>52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</row>
    <row r="2" spans="1:51" ht="15" x14ac:dyDescent="0.2">
      <c r="A2" s="394" t="s">
        <v>53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</row>
    <row r="3" spans="1:51" ht="15" customHeight="1" x14ac:dyDescent="0.2">
      <c r="A3" s="395" t="s">
        <v>171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</row>
    <row r="4" spans="1:51" ht="13.5" thickBot="1" x14ac:dyDescent="0.25">
      <c r="A4" s="396" t="s">
        <v>146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</row>
    <row r="5" spans="1:51" ht="13.5" thickBot="1" x14ac:dyDescent="0.25">
      <c r="A5" s="397"/>
      <c r="B5" s="399" t="s">
        <v>59</v>
      </c>
      <c r="C5" s="401" t="s">
        <v>60</v>
      </c>
      <c r="D5" s="403" t="s">
        <v>0</v>
      </c>
      <c r="E5" s="406" t="s">
        <v>61</v>
      </c>
      <c r="F5" s="407"/>
      <c r="G5" s="408" t="s">
        <v>147</v>
      </c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7"/>
      <c r="AP5" s="409" t="s">
        <v>58</v>
      </c>
    </row>
    <row r="6" spans="1:51" ht="13.5" thickBot="1" x14ac:dyDescent="0.25">
      <c r="A6" s="398"/>
      <c r="B6" s="400"/>
      <c r="C6" s="402"/>
      <c r="D6" s="404"/>
      <c r="E6" s="412" t="s">
        <v>62</v>
      </c>
      <c r="F6" s="414" t="s">
        <v>57</v>
      </c>
      <c r="G6" s="2"/>
      <c r="H6" s="3"/>
      <c r="I6" s="245" t="s">
        <v>1</v>
      </c>
      <c r="J6" s="5"/>
      <c r="K6" s="6"/>
      <c r="L6" s="7"/>
      <c r="M6" s="7"/>
      <c r="N6" s="246" t="s">
        <v>2</v>
      </c>
      <c r="O6" s="9"/>
      <c r="P6" s="10"/>
      <c r="Q6" s="2"/>
      <c r="R6" s="3"/>
      <c r="S6" s="245" t="s">
        <v>3</v>
      </c>
      <c r="T6" s="5"/>
      <c r="U6" s="6"/>
      <c r="V6" s="7"/>
      <c r="W6" s="7"/>
      <c r="X6" s="246" t="s">
        <v>4</v>
      </c>
      <c r="Y6" s="9"/>
      <c r="Z6" s="10"/>
      <c r="AA6" s="2"/>
      <c r="AB6" s="3"/>
      <c r="AC6" s="245" t="s">
        <v>5</v>
      </c>
      <c r="AD6" s="5"/>
      <c r="AE6" s="6"/>
      <c r="AF6" s="7"/>
      <c r="AG6" s="7"/>
      <c r="AH6" s="246" t="s">
        <v>6</v>
      </c>
      <c r="AI6" s="9"/>
      <c r="AJ6" s="10"/>
      <c r="AK6" s="2"/>
      <c r="AL6" s="3"/>
      <c r="AM6" s="245" t="s">
        <v>7</v>
      </c>
      <c r="AN6" s="5"/>
      <c r="AO6" s="6"/>
      <c r="AP6" s="410"/>
    </row>
    <row r="7" spans="1:51" ht="13.5" thickBot="1" x14ac:dyDescent="0.25">
      <c r="A7" s="398"/>
      <c r="B7" s="400"/>
      <c r="C7" s="402"/>
      <c r="D7" s="405"/>
      <c r="E7" s="413"/>
      <c r="F7" s="414"/>
      <c r="G7" s="11" t="s">
        <v>54</v>
      </c>
      <c r="H7" s="12" t="s">
        <v>55</v>
      </c>
      <c r="I7" s="13" t="s">
        <v>8</v>
      </c>
      <c r="J7" s="13" t="s">
        <v>56</v>
      </c>
      <c r="K7" s="14" t="s">
        <v>57</v>
      </c>
      <c r="L7" s="11" t="s">
        <v>54</v>
      </c>
      <c r="M7" s="12" t="s">
        <v>55</v>
      </c>
      <c r="N7" s="13" t="s">
        <v>8</v>
      </c>
      <c r="O7" s="13" t="s">
        <v>56</v>
      </c>
      <c r="P7" s="14" t="s">
        <v>57</v>
      </c>
      <c r="Q7" s="11" t="s">
        <v>54</v>
      </c>
      <c r="R7" s="12" t="s">
        <v>55</v>
      </c>
      <c r="S7" s="13" t="s">
        <v>8</v>
      </c>
      <c r="T7" s="13" t="s">
        <v>56</v>
      </c>
      <c r="U7" s="14" t="s">
        <v>57</v>
      </c>
      <c r="V7" s="11" t="s">
        <v>54</v>
      </c>
      <c r="W7" s="12" t="s">
        <v>55</v>
      </c>
      <c r="X7" s="13" t="s">
        <v>8</v>
      </c>
      <c r="Y7" s="13" t="s">
        <v>56</v>
      </c>
      <c r="Z7" s="14" t="s">
        <v>57</v>
      </c>
      <c r="AA7" s="11" t="s">
        <v>54</v>
      </c>
      <c r="AB7" s="12" t="s">
        <v>55</v>
      </c>
      <c r="AC7" s="13" t="s">
        <v>8</v>
      </c>
      <c r="AD7" s="13" t="s">
        <v>56</v>
      </c>
      <c r="AE7" s="14" t="s">
        <v>57</v>
      </c>
      <c r="AF7" s="11" t="s">
        <v>54</v>
      </c>
      <c r="AG7" s="12" t="s">
        <v>55</v>
      </c>
      <c r="AH7" s="13" t="s">
        <v>8</v>
      </c>
      <c r="AI7" s="13" t="s">
        <v>56</v>
      </c>
      <c r="AJ7" s="14" t="s">
        <v>57</v>
      </c>
      <c r="AK7" s="11" t="s">
        <v>54</v>
      </c>
      <c r="AL7" s="12" t="s">
        <v>55</v>
      </c>
      <c r="AM7" s="13" t="s">
        <v>8</v>
      </c>
      <c r="AN7" s="13" t="s">
        <v>56</v>
      </c>
      <c r="AO7" s="14" t="s">
        <v>57</v>
      </c>
      <c r="AP7" s="411"/>
    </row>
    <row r="8" spans="1:51" ht="13.5" thickBot="1" x14ac:dyDescent="0.25">
      <c r="A8" s="16" t="s">
        <v>9</v>
      </c>
      <c r="B8" s="384" t="s">
        <v>63</v>
      </c>
      <c r="C8" s="385"/>
      <c r="D8" s="17"/>
      <c r="E8" s="18">
        <f>SUM(E9:E28)</f>
        <v>70</v>
      </c>
      <c r="F8" s="18">
        <f>SUM(F9:F28)</f>
        <v>79</v>
      </c>
      <c r="G8" s="20">
        <f>SUM(G9:G28)</f>
        <v>9</v>
      </c>
      <c r="H8" s="21">
        <f>SUM(H9:H28)</f>
        <v>7</v>
      </c>
      <c r="I8" s="21">
        <f>SUM(I9:I28)</f>
        <v>2</v>
      </c>
      <c r="J8" s="21"/>
      <c r="K8" s="22">
        <f>SUM(K9:K28)</f>
        <v>20</v>
      </c>
      <c r="L8" s="21">
        <f>SUM(L9:L28)</f>
        <v>10</v>
      </c>
      <c r="M8" s="21">
        <f>SUM(M9:M28)</f>
        <v>11</v>
      </c>
      <c r="N8" s="21">
        <f>SUM(N9:N28)</f>
        <v>0</v>
      </c>
      <c r="O8" s="21"/>
      <c r="P8" s="21">
        <f>SUM(P9:P28)</f>
        <v>22</v>
      </c>
      <c r="Q8" s="20">
        <f>SUM(Q9:Q28)</f>
        <v>8</v>
      </c>
      <c r="R8" s="21">
        <f>SUM(R9:R28)</f>
        <v>8</v>
      </c>
      <c r="S8" s="21">
        <f>SUM(S9:S28)</f>
        <v>2</v>
      </c>
      <c r="T8" s="21"/>
      <c r="U8" s="22">
        <f>SUM(U9:U28)</f>
        <v>22</v>
      </c>
      <c r="V8" s="21">
        <f>SUM(V9:V28)</f>
        <v>6</v>
      </c>
      <c r="W8" s="21">
        <f>SUM(W9:W28)</f>
        <v>5</v>
      </c>
      <c r="X8" s="21">
        <f>SUM(X9:X28)</f>
        <v>2</v>
      </c>
      <c r="Y8" s="21"/>
      <c r="Z8" s="21">
        <f>SUM(Z9:Z28)</f>
        <v>15</v>
      </c>
      <c r="AA8" s="20">
        <f>SUM(AA9:AA28)</f>
        <v>0</v>
      </c>
      <c r="AB8" s="21">
        <f>SUM(AB9:AB28)</f>
        <v>0</v>
      </c>
      <c r="AC8" s="21">
        <f>SUM(AC9:AC28)</f>
        <v>0</v>
      </c>
      <c r="AD8" s="21"/>
      <c r="AE8" s="22">
        <f>SUM(AE9:AE28)</f>
        <v>0</v>
      </c>
      <c r="AF8" s="21">
        <f>SUM(AF9:AF28)</f>
        <v>0</v>
      </c>
      <c r="AG8" s="21">
        <f>SUM(AG9:AG28)</f>
        <v>0</v>
      </c>
      <c r="AH8" s="21">
        <f>SUM(AH9:AH28)</f>
        <v>0</v>
      </c>
      <c r="AI8" s="21"/>
      <c r="AJ8" s="21">
        <f>SUM(AJ9:AJ28)</f>
        <v>0</v>
      </c>
      <c r="AK8" s="20">
        <f>SUM(AK9:AK28)</f>
        <v>0</v>
      </c>
      <c r="AL8" s="21">
        <f>SUM(AL9:AL28)</f>
        <v>0</v>
      </c>
      <c r="AM8" s="21">
        <f>SUM(AM9:AM28)</f>
        <v>0</v>
      </c>
      <c r="AN8" s="21"/>
      <c r="AO8" s="22">
        <f>SUM(AO9:AO28)</f>
        <v>0</v>
      </c>
      <c r="AP8" s="23"/>
    </row>
    <row r="9" spans="1:51" x14ac:dyDescent="0.2">
      <c r="A9" s="24" t="s">
        <v>1</v>
      </c>
      <c r="B9" s="457" t="s">
        <v>177</v>
      </c>
      <c r="C9" s="25" t="s">
        <v>64</v>
      </c>
      <c r="D9" s="26"/>
      <c r="E9" s="27">
        <f>G9+H9+I9+L9+M9+N9+Q9+R9+S9+V9+W9+X9+AA9+AB9+AC9+AF9+AG9+AH9+AK9+AL9+AM9</f>
        <v>6</v>
      </c>
      <c r="F9" s="133">
        <f>K9+P9+U9+Z9+AE9+AJ9+AO9</f>
        <v>6</v>
      </c>
      <c r="G9" s="30">
        <v>3</v>
      </c>
      <c r="H9" s="30">
        <v>3</v>
      </c>
      <c r="I9" s="30">
        <v>0</v>
      </c>
      <c r="J9" s="30" t="s">
        <v>46</v>
      </c>
      <c r="K9" s="31">
        <v>6</v>
      </c>
      <c r="L9" s="30"/>
      <c r="M9" s="30"/>
      <c r="N9" s="30"/>
      <c r="O9" s="30"/>
      <c r="P9" s="32"/>
      <c r="Q9" s="29"/>
      <c r="R9" s="30"/>
      <c r="S9" s="30"/>
      <c r="T9" s="30"/>
      <c r="U9" s="31"/>
      <c r="V9" s="30"/>
      <c r="W9" s="30"/>
      <c r="X9" s="30"/>
      <c r="Y9" s="30"/>
      <c r="Z9" s="32"/>
      <c r="AA9" s="29"/>
      <c r="AB9" s="30"/>
      <c r="AC9" s="30"/>
      <c r="AD9" s="30"/>
      <c r="AE9" s="33"/>
      <c r="AF9" s="30"/>
      <c r="AG9" s="30"/>
      <c r="AH9" s="30"/>
      <c r="AI9" s="30"/>
      <c r="AJ9" s="34"/>
      <c r="AK9" s="35"/>
      <c r="AL9" s="36"/>
      <c r="AM9" s="36"/>
      <c r="AN9" s="36"/>
      <c r="AO9" s="37"/>
      <c r="AP9" s="38"/>
    </row>
    <row r="10" spans="1:51" ht="16.7" customHeight="1" x14ac:dyDescent="0.25">
      <c r="A10" s="24" t="s">
        <v>2</v>
      </c>
      <c r="B10" s="458" t="s">
        <v>10</v>
      </c>
      <c r="C10" s="25" t="s">
        <v>65</v>
      </c>
      <c r="D10" s="26"/>
      <c r="E10" s="40">
        <f>G10+H10+I10+L10+M10+N10+Q10+R10+S10+V10+W10+X10+AA10+AB10+AC10+AF10+AG10+AH10+AK10+AL10+AM10</f>
        <v>6</v>
      </c>
      <c r="F10" s="27">
        <f t="shared" ref="F10:F28" si="0">K10+P10+U10+Z10+AE10+AJ10+AO10</f>
        <v>6</v>
      </c>
      <c r="G10" s="30"/>
      <c r="H10" s="30"/>
      <c r="I10" s="30"/>
      <c r="J10" s="30"/>
      <c r="K10" s="31"/>
      <c r="L10" s="30">
        <v>3</v>
      </c>
      <c r="M10" s="30">
        <v>3</v>
      </c>
      <c r="N10" s="30">
        <v>0</v>
      </c>
      <c r="O10" s="30" t="s">
        <v>46</v>
      </c>
      <c r="P10" s="32">
        <v>6</v>
      </c>
      <c r="Q10" s="29"/>
      <c r="R10" s="30"/>
      <c r="S10" s="30"/>
      <c r="T10" s="30"/>
      <c r="U10" s="31"/>
      <c r="V10" s="30"/>
      <c r="W10" s="30"/>
      <c r="X10" s="30"/>
      <c r="Y10" s="30"/>
      <c r="Z10" s="32"/>
      <c r="AA10" s="29"/>
      <c r="AB10" s="30"/>
      <c r="AC10" s="30"/>
      <c r="AD10" s="30"/>
      <c r="AE10" s="33"/>
      <c r="AF10" s="30"/>
      <c r="AG10" s="30"/>
      <c r="AH10" s="30"/>
      <c r="AI10" s="30"/>
      <c r="AJ10" s="34"/>
      <c r="AK10" s="35"/>
      <c r="AL10" s="36"/>
      <c r="AM10" s="36"/>
      <c r="AN10" s="36"/>
      <c r="AO10" s="37"/>
      <c r="AP10" s="41" t="s">
        <v>64</v>
      </c>
      <c r="AS10" s="42"/>
      <c r="AT10" s="42"/>
      <c r="AU10" s="42"/>
      <c r="AV10" s="42"/>
      <c r="AW10" s="42"/>
      <c r="AX10" s="42"/>
      <c r="AY10" s="42"/>
    </row>
    <row r="11" spans="1:51" ht="12.75" customHeight="1" x14ac:dyDescent="0.25">
      <c r="A11" s="24" t="s">
        <v>3</v>
      </c>
      <c r="B11" s="458" t="s">
        <v>184</v>
      </c>
      <c r="C11" s="25" t="s">
        <v>66</v>
      </c>
      <c r="D11" s="26" t="s">
        <v>11</v>
      </c>
      <c r="E11" s="40">
        <f t="shared" ref="E11:E28" si="1">G11+H11+I11+L11+M11+N11+Q11+R11+S11+V11+W11+X11+AA11+AB11+AC11+AF11+AG11+AH11+AK11+AL11+AM11</f>
        <v>3</v>
      </c>
      <c r="F11" s="27">
        <f t="shared" si="0"/>
        <v>3</v>
      </c>
      <c r="G11" s="30"/>
      <c r="H11" s="30"/>
      <c r="I11" s="30"/>
      <c r="J11" s="30"/>
      <c r="K11" s="31"/>
      <c r="L11" s="30">
        <v>1</v>
      </c>
      <c r="M11" s="30">
        <v>2</v>
      </c>
      <c r="N11" s="30">
        <v>0</v>
      </c>
      <c r="O11" s="30" t="s">
        <v>129</v>
      </c>
      <c r="P11" s="32">
        <v>3</v>
      </c>
      <c r="Q11" s="29"/>
      <c r="R11" s="30"/>
      <c r="S11" s="30"/>
      <c r="T11" s="30"/>
      <c r="U11" s="31"/>
      <c r="V11" s="30"/>
      <c r="W11" s="30"/>
      <c r="X11" s="30"/>
      <c r="Y11" s="30"/>
      <c r="Z11" s="32"/>
      <c r="AA11" s="29"/>
      <c r="AB11" s="30"/>
      <c r="AC11" s="30"/>
      <c r="AD11" s="30"/>
      <c r="AE11" s="33"/>
      <c r="AF11" s="30"/>
      <c r="AG11" s="30"/>
      <c r="AH11" s="30"/>
      <c r="AI11" s="30"/>
      <c r="AJ11" s="34"/>
      <c r="AK11" s="35"/>
      <c r="AL11" s="36"/>
      <c r="AM11" s="36"/>
      <c r="AN11" s="36"/>
      <c r="AO11" s="37"/>
      <c r="AP11" s="41"/>
      <c r="AS11" s="42"/>
      <c r="AT11" s="42"/>
      <c r="AU11" s="42"/>
      <c r="AV11" s="42"/>
      <c r="AW11" s="42"/>
      <c r="AX11" s="42"/>
      <c r="AY11" s="42"/>
    </row>
    <row r="12" spans="1:51" ht="12.75" customHeight="1" x14ac:dyDescent="0.25">
      <c r="A12" s="24" t="s">
        <v>4</v>
      </c>
      <c r="B12" s="458" t="s">
        <v>185</v>
      </c>
      <c r="C12" s="25" t="s">
        <v>67</v>
      </c>
      <c r="D12" s="26" t="s">
        <v>11</v>
      </c>
      <c r="E12" s="40">
        <f t="shared" si="1"/>
        <v>3</v>
      </c>
      <c r="F12" s="27">
        <f t="shared" si="0"/>
        <v>3</v>
      </c>
      <c r="G12" s="30"/>
      <c r="H12" s="30"/>
      <c r="I12" s="30"/>
      <c r="J12" s="30"/>
      <c r="K12" s="31"/>
      <c r="L12" s="30"/>
      <c r="M12" s="30"/>
      <c r="N12" s="30"/>
      <c r="O12" s="30"/>
      <c r="P12" s="32"/>
      <c r="Q12" s="29">
        <v>1</v>
      </c>
      <c r="R12" s="30">
        <v>2</v>
      </c>
      <c r="S12" s="30">
        <v>0</v>
      </c>
      <c r="T12" s="30" t="s">
        <v>129</v>
      </c>
      <c r="U12" s="31">
        <v>3</v>
      </c>
      <c r="V12" s="30"/>
      <c r="W12" s="30"/>
      <c r="X12" s="30"/>
      <c r="Y12" s="30"/>
      <c r="Z12" s="32"/>
      <c r="AA12" s="29"/>
      <c r="AB12" s="30"/>
      <c r="AC12" s="30"/>
      <c r="AD12" s="30"/>
      <c r="AE12" s="33"/>
      <c r="AF12" s="30"/>
      <c r="AG12" s="30"/>
      <c r="AH12" s="30"/>
      <c r="AI12" s="30"/>
      <c r="AJ12" s="34"/>
      <c r="AK12" s="35"/>
      <c r="AL12" s="36"/>
      <c r="AM12" s="36"/>
      <c r="AN12" s="36"/>
      <c r="AO12" s="37"/>
      <c r="AP12" s="41" t="s">
        <v>66</v>
      </c>
      <c r="AS12" s="42"/>
      <c r="AT12" s="42"/>
      <c r="AU12" s="42"/>
      <c r="AV12" s="42"/>
      <c r="AW12" s="42"/>
      <c r="AX12" s="42"/>
      <c r="AY12" s="42"/>
    </row>
    <row r="13" spans="1:51" ht="12.75" customHeight="1" x14ac:dyDescent="0.25">
      <c r="A13" s="24" t="s">
        <v>5</v>
      </c>
      <c r="B13" s="457" t="s">
        <v>221</v>
      </c>
      <c r="C13" s="25" t="s">
        <v>69</v>
      </c>
      <c r="D13" s="26"/>
      <c r="E13" s="40">
        <f t="shared" si="1"/>
        <v>4</v>
      </c>
      <c r="F13" s="27">
        <f t="shared" si="0"/>
        <v>5</v>
      </c>
      <c r="G13" s="30">
        <v>2</v>
      </c>
      <c r="H13" s="30">
        <v>0</v>
      </c>
      <c r="I13" s="30">
        <v>2</v>
      </c>
      <c r="J13" s="30" t="s">
        <v>129</v>
      </c>
      <c r="K13" s="31">
        <v>5</v>
      </c>
      <c r="L13" s="30"/>
      <c r="M13" s="30"/>
      <c r="N13" s="30"/>
      <c r="O13" s="30"/>
      <c r="P13" s="32"/>
      <c r="Q13" s="29"/>
      <c r="R13" s="30"/>
      <c r="S13" s="30"/>
      <c r="T13" s="30"/>
      <c r="U13" s="31"/>
      <c r="V13" s="30"/>
      <c r="W13" s="30"/>
      <c r="X13" s="30"/>
      <c r="Y13" s="30"/>
      <c r="Z13" s="32"/>
      <c r="AA13" s="29"/>
      <c r="AB13" s="30"/>
      <c r="AC13" s="30"/>
      <c r="AD13" s="30"/>
      <c r="AE13" s="33"/>
      <c r="AF13" s="30"/>
      <c r="AG13" s="30"/>
      <c r="AH13" s="30"/>
      <c r="AI13" s="30"/>
      <c r="AJ13" s="34"/>
      <c r="AK13" s="35"/>
      <c r="AL13" s="36"/>
      <c r="AM13" s="36"/>
      <c r="AN13" s="36"/>
      <c r="AO13" s="37"/>
      <c r="AP13" s="41"/>
      <c r="AS13" s="42"/>
      <c r="AT13" s="42"/>
      <c r="AU13" s="42"/>
      <c r="AV13" s="42"/>
      <c r="AW13" s="42"/>
      <c r="AX13" s="42"/>
      <c r="AY13" s="42"/>
    </row>
    <row r="14" spans="1:51" s="275" customFormat="1" ht="12.75" customHeight="1" x14ac:dyDescent="0.25">
      <c r="A14" s="248" t="s">
        <v>6</v>
      </c>
      <c r="B14" s="458" t="s">
        <v>182</v>
      </c>
      <c r="C14" s="25" t="s">
        <v>68</v>
      </c>
      <c r="D14" s="249"/>
      <c r="E14" s="250">
        <f t="shared" si="1"/>
        <v>4</v>
      </c>
      <c r="F14" s="330">
        <f t="shared" si="0"/>
        <v>5</v>
      </c>
      <c r="G14" s="197">
        <v>2</v>
      </c>
      <c r="H14" s="197">
        <v>2</v>
      </c>
      <c r="I14" s="197">
        <v>0</v>
      </c>
      <c r="J14" s="197" t="s">
        <v>46</v>
      </c>
      <c r="K14" s="200">
        <v>5</v>
      </c>
      <c r="L14" s="197"/>
      <c r="M14" s="197"/>
      <c r="N14" s="197"/>
      <c r="O14" s="197"/>
      <c r="P14" s="198"/>
      <c r="Q14" s="199"/>
      <c r="R14" s="197"/>
      <c r="S14" s="197"/>
      <c r="T14" s="197"/>
      <c r="U14" s="200"/>
      <c r="V14" s="197"/>
      <c r="W14" s="197"/>
      <c r="X14" s="197"/>
      <c r="Y14" s="197"/>
      <c r="Z14" s="198"/>
      <c r="AA14" s="199"/>
      <c r="AB14" s="197"/>
      <c r="AC14" s="197"/>
      <c r="AD14" s="197"/>
      <c r="AE14" s="252"/>
      <c r="AF14" s="197"/>
      <c r="AG14" s="197"/>
      <c r="AH14" s="197"/>
      <c r="AI14" s="197"/>
      <c r="AJ14" s="253"/>
      <c r="AK14" s="254"/>
      <c r="AL14" s="255"/>
      <c r="AM14" s="255"/>
      <c r="AN14" s="255"/>
      <c r="AO14" s="256"/>
      <c r="AP14" s="257"/>
      <c r="AS14" s="259"/>
      <c r="AT14" s="259"/>
      <c r="AU14" s="259"/>
      <c r="AV14" s="259"/>
      <c r="AW14" s="259"/>
      <c r="AX14" s="259"/>
      <c r="AY14" s="259"/>
    </row>
    <row r="15" spans="1:51" s="275" customFormat="1" ht="12.75" customHeight="1" x14ac:dyDescent="0.25">
      <c r="A15" s="248" t="s">
        <v>7</v>
      </c>
      <c r="B15" s="458" t="s">
        <v>183</v>
      </c>
      <c r="C15" s="25" t="s">
        <v>148</v>
      </c>
      <c r="D15" s="249"/>
      <c r="E15" s="250">
        <f t="shared" si="1"/>
        <v>4</v>
      </c>
      <c r="F15" s="330">
        <f t="shared" si="0"/>
        <v>5</v>
      </c>
      <c r="G15" s="197"/>
      <c r="H15" s="197"/>
      <c r="I15" s="197"/>
      <c r="J15" s="197"/>
      <c r="K15" s="200"/>
      <c r="L15" s="197">
        <v>2</v>
      </c>
      <c r="M15" s="197">
        <v>2</v>
      </c>
      <c r="N15" s="197">
        <v>0</v>
      </c>
      <c r="O15" s="197" t="s">
        <v>46</v>
      </c>
      <c r="P15" s="198">
        <v>5</v>
      </c>
      <c r="Q15" s="199"/>
      <c r="R15" s="197"/>
      <c r="S15" s="197"/>
      <c r="T15" s="197"/>
      <c r="U15" s="200"/>
      <c r="V15" s="197"/>
      <c r="W15" s="197"/>
      <c r="X15" s="197"/>
      <c r="Y15" s="197"/>
      <c r="Z15" s="198"/>
      <c r="AA15" s="199"/>
      <c r="AB15" s="197"/>
      <c r="AC15" s="197"/>
      <c r="AD15" s="197"/>
      <c r="AE15" s="252"/>
      <c r="AF15" s="197"/>
      <c r="AG15" s="197"/>
      <c r="AH15" s="197"/>
      <c r="AI15" s="197"/>
      <c r="AJ15" s="253"/>
      <c r="AK15" s="254"/>
      <c r="AL15" s="255"/>
      <c r="AM15" s="255"/>
      <c r="AN15" s="255"/>
      <c r="AO15" s="256"/>
      <c r="AP15" s="257" t="s">
        <v>68</v>
      </c>
      <c r="AS15" s="259"/>
      <c r="AT15" s="259"/>
      <c r="AU15" s="259"/>
      <c r="AV15" s="259"/>
      <c r="AW15" s="259"/>
      <c r="AX15" s="259"/>
      <c r="AY15" s="259"/>
    </row>
    <row r="16" spans="1:51" s="275" customFormat="1" ht="12.75" customHeight="1" x14ac:dyDescent="0.25">
      <c r="A16" s="248" t="s">
        <v>12</v>
      </c>
      <c r="B16" s="458" t="s">
        <v>186</v>
      </c>
      <c r="C16" s="25" t="s">
        <v>70</v>
      </c>
      <c r="D16" s="249"/>
      <c r="E16" s="250">
        <f t="shared" si="1"/>
        <v>2</v>
      </c>
      <c r="F16" s="330">
        <f t="shared" si="0"/>
        <v>3</v>
      </c>
      <c r="G16" s="197"/>
      <c r="H16" s="197"/>
      <c r="I16" s="197"/>
      <c r="J16" s="197"/>
      <c r="K16" s="200"/>
      <c r="L16" s="197"/>
      <c r="M16" s="197"/>
      <c r="N16" s="197"/>
      <c r="O16" s="197"/>
      <c r="P16" s="198"/>
      <c r="Q16" s="199"/>
      <c r="R16" s="197"/>
      <c r="S16" s="197"/>
      <c r="T16" s="197"/>
      <c r="U16" s="200"/>
      <c r="V16" s="197">
        <v>2</v>
      </c>
      <c r="W16" s="197">
        <v>0</v>
      </c>
      <c r="X16" s="197">
        <v>0</v>
      </c>
      <c r="Y16" s="197" t="s">
        <v>46</v>
      </c>
      <c r="Z16" s="198">
        <v>3</v>
      </c>
      <c r="AA16" s="199"/>
      <c r="AB16" s="197"/>
      <c r="AC16" s="197"/>
      <c r="AD16" s="197"/>
      <c r="AE16" s="252"/>
      <c r="AF16" s="197"/>
      <c r="AG16" s="197"/>
      <c r="AH16" s="197"/>
      <c r="AI16" s="197"/>
      <c r="AJ16" s="253"/>
      <c r="AK16" s="254"/>
      <c r="AL16" s="255"/>
      <c r="AM16" s="255"/>
      <c r="AN16" s="255"/>
      <c r="AO16" s="256"/>
      <c r="AP16" s="257"/>
      <c r="AS16" s="259"/>
      <c r="AT16" s="259"/>
      <c r="AU16" s="259"/>
      <c r="AV16" s="259"/>
      <c r="AW16" s="259"/>
      <c r="AX16" s="259"/>
      <c r="AY16" s="259"/>
    </row>
    <row r="17" spans="1:51" s="275" customFormat="1" ht="12.75" customHeight="1" x14ac:dyDescent="0.25">
      <c r="A17" s="248" t="s">
        <v>13</v>
      </c>
      <c r="B17" s="458" t="s">
        <v>178</v>
      </c>
      <c r="C17" s="25" t="s">
        <v>71</v>
      </c>
      <c r="D17" s="249"/>
      <c r="E17" s="250">
        <f t="shared" si="1"/>
        <v>4</v>
      </c>
      <c r="F17" s="330">
        <f t="shared" si="0"/>
        <v>4</v>
      </c>
      <c r="G17" s="197">
        <v>2</v>
      </c>
      <c r="H17" s="197">
        <v>2</v>
      </c>
      <c r="I17" s="197">
        <v>0</v>
      </c>
      <c r="J17" s="197" t="s">
        <v>129</v>
      </c>
      <c r="K17" s="260">
        <v>4</v>
      </c>
      <c r="L17" s="197"/>
      <c r="M17" s="197"/>
      <c r="N17" s="197"/>
      <c r="O17" s="197"/>
      <c r="P17" s="198"/>
      <c r="Q17" s="199"/>
      <c r="R17" s="197"/>
      <c r="S17" s="197"/>
      <c r="T17" s="197"/>
      <c r="U17" s="200"/>
      <c r="V17" s="197"/>
      <c r="W17" s="197"/>
      <c r="X17" s="197"/>
      <c r="Y17" s="197"/>
      <c r="Z17" s="198"/>
      <c r="AA17" s="199"/>
      <c r="AB17" s="197"/>
      <c r="AC17" s="197"/>
      <c r="AD17" s="197"/>
      <c r="AE17" s="252"/>
      <c r="AF17" s="197"/>
      <c r="AG17" s="197"/>
      <c r="AH17" s="197"/>
      <c r="AI17" s="197"/>
      <c r="AJ17" s="253"/>
      <c r="AK17" s="254"/>
      <c r="AL17" s="255"/>
      <c r="AM17" s="255"/>
      <c r="AN17" s="255"/>
      <c r="AO17" s="256"/>
      <c r="AP17" s="257"/>
      <c r="AS17" s="259"/>
      <c r="AT17" s="259"/>
      <c r="AU17" s="259"/>
      <c r="AV17" s="259"/>
      <c r="AW17" s="259"/>
      <c r="AX17" s="259"/>
      <c r="AY17" s="259"/>
    </row>
    <row r="18" spans="1:51" s="275" customFormat="1" ht="12.75" customHeight="1" x14ac:dyDescent="0.25">
      <c r="A18" s="248" t="s">
        <v>14</v>
      </c>
      <c r="B18" s="458" t="s">
        <v>187</v>
      </c>
      <c r="C18" s="25" t="s">
        <v>72</v>
      </c>
      <c r="D18" s="249" t="s">
        <v>11</v>
      </c>
      <c r="E18" s="250">
        <f t="shared" si="1"/>
        <v>2</v>
      </c>
      <c r="F18" s="330">
        <f t="shared" si="0"/>
        <v>3</v>
      </c>
      <c r="G18" s="197"/>
      <c r="H18" s="197"/>
      <c r="I18" s="197"/>
      <c r="J18" s="197"/>
      <c r="K18" s="200"/>
      <c r="L18" s="197"/>
      <c r="M18" s="197"/>
      <c r="N18" s="197"/>
      <c r="O18" s="197"/>
      <c r="P18" s="198"/>
      <c r="Q18" s="199"/>
      <c r="R18" s="197"/>
      <c r="S18" s="197"/>
      <c r="T18" s="197"/>
      <c r="U18" s="200"/>
      <c r="V18" s="197">
        <v>1</v>
      </c>
      <c r="W18" s="197">
        <v>1</v>
      </c>
      <c r="X18" s="197">
        <v>0</v>
      </c>
      <c r="Y18" s="197" t="s">
        <v>129</v>
      </c>
      <c r="Z18" s="198">
        <v>3</v>
      </c>
      <c r="AA18" s="199"/>
      <c r="AB18" s="197"/>
      <c r="AC18" s="197"/>
      <c r="AD18" s="197"/>
      <c r="AE18" s="252"/>
      <c r="AF18" s="197"/>
      <c r="AG18" s="197"/>
      <c r="AH18" s="197"/>
      <c r="AI18" s="197"/>
      <c r="AJ18" s="253"/>
      <c r="AK18" s="254"/>
      <c r="AL18" s="255"/>
      <c r="AM18" s="255"/>
      <c r="AN18" s="255"/>
      <c r="AO18" s="256"/>
      <c r="AP18" s="257"/>
      <c r="AS18" s="259"/>
      <c r="AT18" s="259"/>
      <c r="AU18" s="259"/>
      <c r="AV18" s="259"/>
      <c r="AW18" s="259"/>
      <c r="AX18" s="259"/>
      <c r="AY18" s="259"/>
    </row>
    <row r="19" spans="1:51" s="275" customFormat="1" ht="12.75" customHeight="1" x14ac:dyDescent="0.25">
      <c r="A19" s="248" t="s">
        <v>15</v>
      </c>
      <c r="B19" s="458" t="s">
        <v>222</v>
      </c>
      <c r="C19" s="25" t="s">
        <v>73</v>
      </c>
      <c r="D19" s="249"/>
      <c r="E19" s="250">
        <f t="shared" si="1"/>
        <v>4</v>
      </c>
      <c r="F19" s="330">
        <f t="shared" si="0"/>
        <v>5</v>
      </c>
      <c r="G19" s="197"/>
      <c r="H19" s="197"/>
      <c r="I19" s="197"/>
      <c r="J19" s="197"/>
      <c r="K19" s="200"/>
      <c r="L19" s="197">
        <v>2</v>
      </c>
      <c r="M19" s="197">
        <v>2</v>
      </c>
      <c r="N19" s="197">
        <v>0</v>
      </c>
      <c r="O19" s="197" t="s">
        <v>46</v>
      </c>
      <c r="P19" s="198">
        <v>5</v>
      </c>
      <c r="Q19" s="199"/>
      <c r="R19" s="197"/>
      <c r="S19" s="197"/>
      <c r="T19" s="197"/>
      <c r="U19" s="200"/>
      <c r="V19" s="197"/>
      <c r="W19" s="197"/>
      <c r="X19" s="197"/>
      <c r="Y19" s="197"/>
      <c r="Z19" s="198"/>
      <c r="AA19" s="199"/>
      <c r="AB19" s="197"/>
      <c r="AC19" s="197"/>
      <c r="AD19" s="197"/>
      <c r="AE19" s="252"/>
      <c r="AF19" s="197"/>
      <c r="AG19" s="197"/>
      <c r="AH19" s="197"/>
      <c r="AI19" s="197"/>
      <c r="AJ19" s="253"/>
      <c r="AK19" s="254"/>
      <c r="AL19" s="255"/>
      <c r="AM19" s="255"/>
      <c r="AN19" s="255"/>
      <c r="AO19" s="256"/>
      <c r="AP19" s="257"/>
      <c r="AQ19" s="261"/>
      <c r="AS19" s="259"/>
      <c r="AT19" s="259"/>
      <c r="AU19" s="259"/>
      <c r="AV19" s="259"/>
      <c r="AW19" s="259"/>
      <c r="AX19" s="259"/>
      <c r="AY19" s="259"/>
    </row>
    <row r="20" spans="1:51" s="104" customFormat="1" ht="14.1" customHeight="1" x14ac:dyDescent="0.25">
      <c r="A20" s="248" t="s">
        <v>16</v>
      </c>
      <c r="B20" s="458" t="s">
        <v>188</v>
      </c>
      <c r="C20" s="25" t="s">
        <v>74</v>
      </c>
      <c r="D20" s="249" t="s">
        <v>11</v>
      </c>
      <c r="E20" s="250">
        <f t="shared" si="1"/>
        <v>4</v>
      </c>
      <c r="F20" s="330">
        <f t="shared" si="0"/>
        <v>4</v>
      </c>
      <c r="G20" s="197"/>
      <c r="H20" s="197"/>
      <c r="I20" s="197"/>
      <c r="J20" s="197"/>
      <c r="K20" s="200"/>
      <c r="L20" s="197"/>
      <c r="M20" s="197"/>
      <c r="N20" s="197"/>
      <c r="O20" s="197"/>
      <c r="P20" s="198"/>
      <c r="Q20" s="199">
        <v>2</v>
      </c>
      <c r="R20" s="197">
        <v>2</v>
      </c>
      <c r="S20" s="197">
        <v>0</v>
      </c>
      <c r="T20" s="197" t="s">
        <v>129</v>
      </c>
      <c r="U20" s="200">
        <v>4</v>
      </c>
      <c r="V20" s="197"/>
      <c r="W20" s="197"/>
      <c r="X20" s="197"/>
      <c r="Y20" s="197"/>
      <c r="Z20" s="198"/>
      <c r="AA20" s="199"/>
      <c r="AB20" s="197"/>
      <c r="AC20" s="197"/>
      <c r="AD20" s="197"/>
      <c r="AE20" s="252"/>
      <c r="AF20" s="197"/>
      <c r="AG20" s="197"/>
      <c r="AH20" s="197"/>
      <c r="AI20" s="197"/>
      <c r="AJ20" s="253"/>
      <c r="AK20" s="254"/>
      <c r="AL20" s="255"/>
      <c r="AM20" s="255"/>
      <c r="AN20" s="255"/>
      <c r="AO20" s="256"/>
      <c r="AP20" s="257"/>
      <c r="AQ20" s="261"/>
      <c r="AS20" s="259"/>
      <c r="AT20" s="259"/>
      <c r="AU20" s="259"/>
      <c r="AV20" s="259"/>
      <c r="AW20" s="259"/>
      <c r="AX20" s="259"/>
      <c r="AY20" s="259"/>
    </row>
    <row r="21" spans="1:51" s="104" customFormat="1" ht="14.1" customHeight="1" x14ac:dyDescent="0.25">
      <c r="A21" s="248" t="s">
        <v>48</v>
      </c>
      <c r="B21" s="459" t="s">
        <v>189</v>
      </c>
      <c r="C21" s="25" t="s">
        <v>75</v>
      </c>
      <c r="D21" s="262" t="s">
        <v>11</v>
      </c>
      <c r="E21" s="250">
        <f t="shared" si="1"/>
        <v>4</v>
      </c>
      <c r="F21" s="330">
        <f t="shared" si="0"/>
        <v>4</v>
      </c>
      <c r="G21" s="197"/>
      <c r="H21" s="197"/>
      <c r="I21" s="197"/>
      <c r="J21" s="197"/>
      <c r="K21" s="200"/>
      <c r="L21" s="197"/>
      <c r="M21" s="197"/>
      <c r="N21" s="197"/>
      <c r="O21" s="197"/>
      <c r="P21" s="198"/>
      <c r="Q21" s="199"/>
      <c r="R21" s="197"/>
      <c r="S21" s="197"/>
      <c r="T21" s="197"/>
      <c r="U21" s="200"/>
      <c r="V21" s="199">
        <v>2</v>
      </c>
      <c r="W21" s="197">
        <v>2</v>
      </c>
      <c r="X21" s="197">
        <v>0</v>
      </c>
      <c r="Y21" s="197" t="s">
        <v>46</v>
      </c>
      <c r="Z21" s="200">
        <v>4</v>
      </c>
      <c r="AA21" s="199"/>
      <c r="AB21" s="197"/>
      <c r="AC21" s="197"/>
      <c r="AD21" s="197"/>
      <c r="AE21" s="200"/>
      <c r="AF21" s="197"/>
      <c r="AG21" s="197"/>
      <c r="AH21" s="197"/>
      <c r="AI21" s="197"/>
      <c r="AJ21" s="253"/>
      <c r="AK21" s="254"/>
      <c r="AL21" s="255"/>
      <c r="AM21" s="255"/>
      <c r="AN21" s="255"/>
      <c r="AO21" s="256"/>
      <c r="AP21" s="263" t="s">
        <v>74</v>
      </c>
      <c r="AQ21" s="261"/>
      <c r="AS21" s="259"/>
      <c r="AT21" s="259"/>
      <c r="AU21" s="259"/>
      <c r="AV21" s="259"/>
      <c r="AW21" s="259"/>
      <c r="AX21" s="259"/>
      <c r="AY21" s="259"/>
    </row>
    <row r="22" spans="1:51" s="275" customFormat="1" x14ac:dyDescent="0.2">
      <c r="A22" s="248" t="s">
        <v>17</v>
      </c>
      <c r="B22" s="458" t="s">
        <v>190</v>
      </c>
      <c r="C22" s="25" t="s">
        <v>76</v>
      </c>
      <c r="D22" s="249" t="s">
        <v>11</v>
      </c>
      <c r="E22" s="250">
        <f>G22+H22+I22+L22+M22+N22+Q22+R22+S22+V22+W22+X22+AA22+AB22+AC22+AF22+AG22+AH22+AK22+AL22+AM22</f>
        <v>4</v>
      </c>
      <c r="F22" s="330">
        <f t="shared" si="0"/>
        <v>5</v>
      </c>
      <c r="G22" s="197"/>
      <c r="H22" s="197"/>
      <c r="I22" s="197"/>
      <c r="J22" s="197"/>
      <c r="K22" s="200"/>
      <c r="L22" s="197"/>
      <c r="M22" s="197"/>
      <c r="N22" s="197"/>
      <c r="O22" s="197"/>
      <c r="P22" s="198"/>
      <c r="Q22" s="199">
        <v>2</v>
      </c>
      <c r="R22" s="197">
        <v>2</v>
      </c>
      <c r="S22" s="197">
        <v>0</v>
      </c>
      <c r="T22" s="197" t="s">
        <v>46</v>
      </c>
      <c r="U22" s="200">
        <v>5</v>
      </c>
      <c r="V22" s="197"/>
      <c r="W22" s="197"/>
      <c r="X22" s="197"/>
      <c r="Y22" s="197"/>
      <c r="Z22" s="198"/>
      <c r="AA22" s="199"/>
      <c r="AB22" s="197"/>
      <c r="AC22" s="197"/>
      <c r="AD22" s="197"/>
      <c r="AE22" s="252"/>
      <c r="AF22" s="197"/>
      <c r="AG22" s="197"/>
      <c r="AH22" s="197"/>
      <c r="AI22" s="197"/>
      <c r="AJ22" s="253"/>
      <c r="AK22" s="254"/>
      <c r="AL22" s="255"/>
      <c r="AM22" s="255"/>
      <c r="AN22" s="255"/>
      <c r="AO22" s="256"/>
      <c r="AP22" s="257"/>
      <c r="AQ22" s="261"/>
    </row>
    <row r="23" spans="1:51" s="275" customFormat="1" x14ac:dyDescent="0.2">
      <c r="A23" s="248" t="s">
        <v>18</v>
      </c>
      <c r="B23" s="460" t="s">
        <v>191</v>
      </c>
      <c r="C23" s="247" t="s">
        <v>77</v>
      </c>
      <c r="D23" s="262" t="s">
        <v>11</v>
      </c>
      <c r="E23" s="250">
        <f t="shared" si="1"/>
        <v>4</v>
      </c>
      <c r="F23" s="330">
        <f t="shared" si="0"/>
        <v>5</v>
      </c>
      <c r="G23" s="197"/>
      <c r="H23" s="197"/>
      <c r="I23" s="197"/>
      <c r="J23" s="197"/>
      <c r="K23" s="200"/>
      <c r="L23" s="197"/>
      <c r="M23" s="197"/>
      <c r="N23" s="197"/>
      <c r="O23" s="197"/>
      <c r="P23" s="198"/>
      <c r="Q23" s="199">
        <v>2</v>
      </c>
      <c r="R23" s="197">
        <v>2</v>
      </c>
      <c r="S23" s="197">
        <v>0</v>
      </c>
      <c r="T23" s="197" t="s">
        <v>46</v>
      </c>
      <c r="U23" s="200">
        <v>5</v>
      </c>
      <c r="V23" s="197"/>
      <c r="W23" s="197"/>
      <c r="X23" s="197"/>
      <c r="Y23" s="197"/>
      <c r="Z23" s="198"/>
      <c r="AA23" s="199"/>
      <c r="AB23" s="197"/>
      <c r="AC23" s="197"/>
      <c r="AD23" s="197"/>
      <c r="AE23" s="252"/>
      <c r="AF23" s="197"/>
      <c r="AG23" s="197"/>
      <c r="AH23" s="197"/>
      <c r="AI23" s="197"/>
      <c r="AJ23" s="253"/>
      <c r="AK23" s="254"/>
      <c r="AL23" s="255"/>
      <c r="AM23" s="255"/>
      <c r="AN23" s="255"/>
      <c r="AO23" s="256"/>
      <c r="AP23" s="257"/>
      <c r="AQ23" s="261"/>
    </row>
    <row r="24" spans="1:51" s="275" customFormat="1" x14ac:dyDescent="0.2">
      <c r="A24" s="248" t="s">
        <v>19</v>
      </c>
      <c r="B24" s="459" t="s">
        <v>192</v>
      </c>
      <c r="C24" s="264" t="s">
        <v>152</v>
      </c>
      <c r="D24" s="249" t="s">
        <v>20</v>
      </c>
      <c r="E24" s="250">
        <f t="shared" si="1"/>
        <v>1</v>
      </c>
      <c r="F24" s="330">
        <f t="shared" si="0"/>
        <v>3</v>
      </c>
      <c r="G24" s="197"/>
      <c r="H24" s="197"/>
      <c r="I24" s="197"/>
      <c r="J24" s="197"/>
      <c r="K24" s="200"/>
      <c r="L24" s="197"/>
      <c r="M24" s="197"/>
      <c r="N24" s="197"/>
      <c r="O24" s="197"/>
      <c r="P24" s="260"/>
      <c r="Q24" s="197">
        <v>1</v>
      </c>
      <c r="R24" s="197">
        <v>0</v>
      </c>
      <c r="S24" s="197">
        <v>0</v>
      </c>
      <c r="T24" s="197" t="s">
        <v>46</v>
      </c>
      <c r="U24" s="260">
        <v>3</v>
      </c>
      <c r="V24" s="197"/>
      <c r="W24" s="197"/>
      <c r="X24" s="197"/>
      <c r="Y24" s="197"/>
      <c r="Z24" s="198"/>
      <c r="AA24" s="199"/>
      <c r="AB24" s="197"/>
      <c r="AC24" s="197"/>
      <c r="AD24" s="197"/>
      <c r="AE24" s="252"/>
      <c r="AF24" s="197"/>
      <c r="AG24" s="197"/>
      <c r="AH24" s="197"/>
      <c r="AI24" s="197"/>
      <c r="AJ24" s="253"/>
      <c r="AK24" s="254"/>
      <c r="AL24" s="255"/>
      <c r="AM24" s="255"/>
      <c r="AN24" s="255"/>
      <c r="AO24" s="256"/>
      <c r="AP24" s="265"/>
      <c r="AQ24" s="261"/>
    </row>
    <row r="25" spans="1:51" s="275" customFormat="1" x14ac:dyDescent="0.2">
      <c r="A25" s="248" t="s">
        <v>21</v>
      </c>
      <c r="B25" s="461" t="s">
        <v>193</v>
      </c>
      <c r="C25" s="247" t="s">
        <v>78</v>
      </c>
      <c r="D25" s="262"/>
      <c r="E25" s="250">
        <f t="shared" si="1"/>
        <v>3</v>
      </c>
      <c r="F25" s="330">
        <f t="shared" si="0"/>
        <v>3</v>
      </c>
      <c r="G25" s="267"/>
      <c r="H25" s="267"/>
      <c r="I25" s="267"/>
      <c r="J25" s="267"/>
      <c r="K25" s="268"/>
      <c r="L25" s="267"/>
      <c r="M25" s="267"/>
      <c r="N25" s="267"/>
      <c r="O25" s="267"/>
      <c r="P25" s="269"/>
      <c r="Q25" s="199"/>
      <c r="R25" s="197"/>
      <c r="S25" s="197"/>
      <c r="T25" s="197"/>
      <c r="U25" s="200"/>
      <c r="V25" s="199">
        <v>1</v>
      </c>
      <c r="W25" s="197">
        <v>2</v>
      </c>
      <c r="X25" s="197">
        <v>0</v>
      </c>
      <c r="Y25" s="197" t="s">
        <v>129</v>
      </c>
      <c r="Z25" s="200">
        <v>3</v>
      </c>
      <c r="AA25" s="266"/>
      <c r="AB25" s="267"/>
      <c r="AC25" s="267"/>
      <c r="AD25" s="267"/>
      <c r="AE25" s="270"/>
      <c r="AF25" s="267"/>
      <c r="AG25" s="267"/>
      <c r="AH25" s="267"/>
      <c r="AI25" s="267"/>
      <c r="AJ25" s="271"/>
      <c r="AK25" s="272"/>
      <c r="AL25" s="273"/>
      <c r="AM25" s="273"/>
      <c r="AN25" s="273"/>
      <c r="AO25" s="274"/>
      <c r="AP25" s="257"/>
      <c r="AQ25" s="261"/>
    </row>
    <row r="26" spans="1:51" s="275" customFormat="1" ht="22.5" x14ac:dyDescent="0.2">
      <c r="A26" s="248" t="s">
        <v>22</v>
      </c>
      <c r="B26" s="462" t="s">
        <v>225</v>
      </c>
      <c r="C26" s="247" t="s">
        <v>79</v>
      </c>
      <c r="D26" s="262"/>
      <c r="E26" s="250">
        <v>2</v>
      </c>
      <c r="F26" s="330">
        <f t="shared" si="0"/>
        <v>2</v>
      </c>
      <c r="G26" s="197"/>
      <c r="H26" s="197"/>
      <c r="I26" s="197"/>
      <c r="J26" s="197"/>
      <c r="K26" s="200"/>
      <c r="L26" s="197"/>
      <c r="M26" s="197"/>
      <c r="N26" s="197"/>
      <c r="O26" s="197"/>
      <c r="P26" s="198"/>
      <c r="Q26" s="199">
        <v>0</v>
      </c>
      <c r="R26" s="197">
        <v>0</v>
      </c>
      <c r="S26" s="197">
        <v>2</v>
      </c>
      <c r="T26" s="197" t="s">
        <v>129</v>
      </c>
      <c r="U26" s="200">
        <v>2</v>
      </c>
      <c r="V26" s="197"/>
      <c r="W26" s="197"/>
      <c r="X26" s="197"/>
      <c r="Y26" s="197"/>
      <c r="Z26" s="198"/>
      <c r="AA26" s="199"/>
      <c r="AB26" s="197"/>
      <c r="AC26" s="197"/>
      <c r="AD26" s="197"/>
      <c r="AE26" s="252"/>
      <c r="AF26" s="197"/>
      <c r="AG26" s="197"/>
      <c r="AH26" s="197"/>
      <c r="AI26" s="197"/>
      <c r="AJ26" s="253"/>
      <c r="AK26" s="254"/>
      <c r="AL26" s="255"/>
      <c r="AM26" s="255"/>
      <c r="AN26" s="255"/>
      <c r="AO26" s="256"/>
      <c r="AP26" s="265"/>
      <c r="AQ26" s="261"/>
    </row>
    <row r="27" spans="1:51" s="275" customFormat="1" ht="22.5" x14ac:dyDescent="0.2">
      <c r="A27" s="248" t="s">
        <v>23</v>
      </c>
      <c r="B27" s="462" t="s">
        <v>226</v>
      </c>
      <c r="C27" s="247" t="s">
        <v>80</v>
      </c>
      <c r="D27" s="262"/>
      <c r="E27" s="250">
        <f t="shared" si="1"/>
        <v>2</v>
      </c>
      <c r="F27" s="330">
        <f t="shared" si="0"/>
        <v>2</v>
      </c>
      <c r="G27" s="197"/>
      <c r="H27" s="197"/>
      <c r="I27" s="197"/>
      <c r="J27" s="197"/>
      <c r="K27" s="200"/>
      <c r="L27" s="197"/>
      <c r="M27" s="197"/>
      <c r="N27" s="197"/>
      <c r="O27" s="197"/>
      <c r="P27" s="198"/>
      <c r="Q27" s="199"/>
      <c r="R27" s="197"/>
      <c r="S27" s="197"/>
      <c r="T27" s="197"/>
      <c r="U27" s="200"/>
      <c r="V27" s="199">
        <v>0</v>
      </c>
      <c r="W27" s="197">
        <v>0</v>
      </c>
      <c r="X27" s="197">
        <v>2</v>
      </c>
      <c r="Y27" s="197" t="s">
        <v>129</v>
      </c>
      <c r="Z27" s="200">
        <v>2</v>
      </c>
      <c r="AA27" s="199"/>
      <c r="AB27" s="197"/>
      <c r="AC27" s="197"/>
      <c r="AD27" s="197"/>
      <c r="AE27" s="252"/>
      <c r="AF27" s="197"/>
      <c r="AG27" s="197"/>
      <c r="AH27" s="197"/>
      <c r="AI27" s="197"/>
      <c r="AJ27" s="253"/>
      <c r="AK27" s="254"/>
      <c r="AL27" s="255"/>
      <c r="AM27" s="255"/>
      <c r="AN27" s="255"/>
      <c r="AO27" s="256"/>
      <c r="AP27" s="257" t="s">
        <v>79</v>
      </c>
      <c r="AQ27" s="261"/>
    </row>
    <row r="28" spans="1:51" s="258" customFormat="1" ht="13.5" thickBot="1" x14ac:dyDescent="0.25">
      <c r="A28" s="248" t="s">
        <v>25</v>
      </c>
      <c r="B28" s="463" t="s">
        <v>224</v>
      </c>
      <c r="C28" s="276" t="s">
        <v>165</v>
      </c>
      <c r="D28" s="277" t="s">
        <v>11</v>
      </c>
      <c r="E28" s="278">
        <f t="shared" si="1"/>
        <v>4</v>
      </c>
      <c r="F28" s="383">
        <f t="shared" si="0"/>
        <v>3</v>
      </c>
      <c r="G28" s="280"/>
      <c r="H28" s="280"/>
      <c r="I28" s="280"/>
      <c r="J28" s="280"/>
      <c r="K28" s="281"/>
      <c r="L28" s="280">
        <v>2</v>
      </c>
      <c r="M28" s="280">
        <v>2</v>
      </c>
      <c r="N28" s="280">
        <v>0</v>
      </c>
      <c r="O28" s="280" t="s">
        <v>129</v>
      </c>
      <c r="P28" s="282">
        <v>3</v>
      </c>
      <c r="Q28" s="279"/>
      <c r="R28" s="280"/>
      <c r="S28" s="197"/>
      <c r="T28" s="280"/>
      <c r="U28" s="281"/>
      <c r="V28" s="280"/>
      <c r="W28" s="280"/>
      <c r="X28" s="280"/>
      <c r="Y28" s="280"/>
      <c r="Z28" s="282"/>
      <c r="AA28" s="279"/>
      <c r="AB28" s="280"/>
      <c r="AC28" s="280"/>
      <c r="AD28" s="280"/>
      <c r="AE28" s="283"/>
      <c r="AF28" s="280"/>
      <c r="AG28" s="280"/>
      <c r="AH28" s="280"/>
      <c r="AI28" s="280"/>
      <c r="AJ28" s="284"/>
      <c r="AK28" s="285"/>
      <c r="AL28" s="286"/>
      <c r="AM28" s="286"/>
      <c r="AN28" s="286"/>
      <c r="AO28" s="287"/>
      <c r="AP28" s="288"/>
      <c r="AQ28" s="261"/>
    </row>
    <row r="29" spans="1:51" ht="13.5" customHeight="1" thickBot="1" x14ac:dyDescent="0.25">
      <c r="A29" s="64" t="s">
        <v>24</v>
      </c>
      <c r="B29" s="415" t="s">
        <v>81</v>
      </c>
      <c r="C29" s="416"/>
      <c r="D29" s="65"/>
      <c r="E29" s="18">
        <f>SUM(E30:E33)</f>
        <v>7</v>
      </c>
      <c r="F29" s="19">
        <f>SUM(F30:F33)</f>
        <v>12</v>
      </c>
      <c r="G29" s="20">
        <f>SUM(G30:G33)</f>
        <v>2</v>
      </c>
      <c r="H29" s="21">
        <f t="shared" ref="H29:AO29" si="2">SUM(H30:H33)</f>
        <v>2</v>
      </c>
      <c r="I29" s="21">
        <f t="shared" si="2"/>
        <v>0</v>
      </c>
      <c r="J29" s="21"/>
      <c r="K29" s="22">
        <f t="shared" si="2"/>
        <v>6</v>
      </c>
      <c r="L29" s="21">
        <f t="shared" si="2"/>
        <v>3</v>
      </c>
      <c r="M29" s="21">
        <f t="shared" si="2"/>
        <v>0</v>
      </c>
      <c r="N29" s="21">
        <f t="shared" si="2"/>
        <v>0</v>
      </c>
      <c r="O29" s="21"/>
      <c r="P29" s="21">
        <f t="shared" si="2"/>
        <v>6</v>
      </c>
      <c r="Q29" s="20">
        <f t="shared" si="2"/>
        <v>0</v>
      </c>
      <c r="R29" s="21">
        <f t="shared" si="2"/>
        <v>0</v>
      </c>
      <c r="S29" s="21">
        <f t="shared" si="2"/>
        <v>0</v>
      </c>
      <c r="T29" s="21"/>
      <c r="U29" s="22">
        <f t="shared" si="2"/>
        <v>0</v>
      </c>
      <c r="V29" s="21">
        <f t="shared" si="2"/>
        <v>0</v>
      </c>
      <c r="W29" s="21">
        <f t="shared" si="2"/>
        <v>0</v>
      </c>
      <c r="X29" s="21">
        <f t="shared" si="2"/>
        <v>0</v>
      </c>
      <c r="Y29" s="21"/>
      <c r="Z29" s="21">
        <f t="shared" si="2"/>
        <v>0</v>
      </c>
      <c r="AA29" s="20">
        <f t="shared" si="2"/>
        <v>0</v>
      </c>
      <c r="AB29" s="21">
        <f>SUM(AB30:AB33)</f>
        <v>0</v>
      </c>
      <c r="AC29" s="21">
        <f t="shared" si="2"/>
        <v>0</v>
      </c>
      <c r="AD29" s="21"/>
      <c r="AE29" s="22">
        <f t="shared" si="2"/>
        <v>0</v>
      </c>
      <c r="AF29" s="21">
        <f t="shared" si="2"/>
        <v>0</v>
      </c>
      <c r="AG29" s="21">
        <f t="shared" si="2"/>
        <v>0</v>
      </c>
      <c r="AH29" s="21">
        <f t="shared" si="2"/>
        <v>0</v>
      </c>
      <c r="AI29" s="21"/>
      <c r="AJ29" s="21">
        <f t="shared" si="2"/>
        <v>0</v>
      </c>
      <c r="AK29" s="20">
        <f t="shared" si="2"/>
        <v>0</v>
      </c>
      <c r="AL29" s="21">
        <f t="shared" si="2"/>
        <v>0</v>
      </c>
      <c r="AM29" s="21">
        <f t="shared" si="2"/>
        <v>0</v>
      </c>
      <c r="AN29" s="21"/>
      <c r="AO29" s="22">
        <f t="shared" si="2"/>
        <v>0</v>
      </c>
      <c r="AP29" s="23"/>
      <c r="AQ29" s="58"/>
    </row>
    <row r="30" spans="1:51" s="275" customFormat="1" ht="13.5" customHeight="1" x14ac:dyDescent="0.2">
      <c r="A30" s="248" t="s">
        <v>26</v>
      </c>
      <c r="B30" s="461" t="s">
        <v>179</v>
      </c>
      <c r="C30" s="25" t="s">
        <v>82</v>
      </c>
      <c r="D30" s="249" t="s">
        <v>20</v>
      </c>
      <c r="E30" s="278">
        <f t="shared" ref="E30:E33" si="3">G30+H30+I30+L30+M30+N30+Q30+R30+S30+V30+W30+X30+AA30+AB30+AC30+AF30+AG30+AH30+AK30+AL30+AM30</f>
        <v>1</v>
      </c>
      <c r="F30" s="251">
        <f t="shared" ref="F30:F33" si="4">K30+P30+U30+Z30+AE30+AJ30+AO30</f>
        <v>3</v>
      </c>
      <c r="G30" s="279">
        <v>1</v>
      </c>
      <c r="H30" s="280">
        <v>0</v>
      </c>
      <c r="I30" s="280">
        <v>0</v>
      </c>
      <c r="J30" s="280" t="s">
        <v>46</v>
      </c>
      <c r="K30" s="281">
        <v>3</v>
      </c>
      <c r="L30" s="280"/>
      <c r="M30" s="280"/>
      <c r="N30" s="280"/>
      <c r="O30" s="280"/>
      <c r="P30" s="282"/>
      <c r="Q30" s="279"/>
      <c r="R30" s="289"/>
      <c r="S30" s="289"/>
      <c r="T30" s="289"/>
      <c r="U30" s="283"/>
      <c r="V30" s="289"/>
      <c r="W30" s="289"/>
      <c r="X30" s="289"/>
      <c r="Y30" s="289"/>
      <c r="Z30" s="290"/>
      <c r="AA30" s="291"/>
      <c r="AB30" s="289"/>
      <c r="AC30" s="289"/>
      <c r="AD30" s="289"/>
      <c r="AE30" s="283"/>
      <c r="AF30" s="292"/>
      <c r="AG30" s="292"/>
      <c r="AH30" s="292"/>
      <c r="AI30" s="292"/>
      <c r="AJ30" s="284"/>
      <c r="AK30" s="293"/>
      <c r="AL30" s="292"/>
      <c r="AM30" s="292"/>
      <c r="AN30" s="292"/>
      <c r="AO30" s="287"/>
      <c r="AP30" s="263"/>
      <c r="AQ30" s="261"/>
    </row>
    <row r="31" spans="1:51" s="275" customFormat="1" x14ac:dyDescent="0.2">
      <c r="A31" s="248" t="s">
        <v>27</v>
      </c>
      <c r="B31" s="459" t="s">
        <v>180</v>
      </c>
      <c r="C31" s="25" t="s">
        <v>83</v>
      </c>
      <c r="D31" s="249"/>
      <c r="E31" s="278">
        <f t="shared" si="3"/>
        <v>3</v>
      </c>
      <c r="F31" s="251">
        <f t="shared" si="4"/>
        <v>3</v>
      </c>
      <c r="G31" s="266">
        <v>1</v>
      </c>
      <c r="H31" s="267">
        <v>2</v>
      </c>
      <c r="I31" s="267">
        <v>0</v>
      </c>
      <c r="J31" s="267" t="s">
        <v>46</v>
      </c>
      <c r="K31" s="268">
        <v>3</v>
      </c>
      <c r="L31" s="267"/>
      <c r="M31" s="267"/>
      <c r="N31" s="267"/>
      <c r="O31" s="267"/>
      <c r="P31" s="269"/>
      <c r="Q31" s="266"/>
      <c r="R31" s="267"/>
      <c r="S31" s="267"/>
      <c r="T31" s="267"/>
      <c r="U31" s="270"/>
      <c r="V31" s="267"/>
      <c r="W31" s="267"/>
      <c r="X31" s="267"/>
      <c r="Y31" s="267"/>
      <c r="Z31" s="294"/>
      <c r="AA31" s="266"/>
      <c r="AB31" s="267"/>
      <c r="AC31" s="267"/>
      <c r="AD31" s="267"/>
      <c r="AE31" s="270"/>
      <c r="AF31" s="273"/>
      <c r="AG31" s="273"/>
      <c r="AH31" s="273"/>
      <c r="AI31" s="273"/>
      <c r="AJ31" s="271"/>
      <c r="AK31" s="272"/>
      <c r="AL31" s="273"/>
      <c r="AM31" s="273"/>
      <c r="AN31" s="273"/>
      <c r="AO31" s="274"/>
      <c r="AP31" s="257"/>
      <c r="AQ31" s="261"/>
    </row>
    <row r="32" spans="1:51" s="275" customFormat="1" x14ac:dyDescent="0.2">
      <c r="A32" s="248" t="s">
        <v>28</v>
      </c>
      <c r="B32" s="461" t="s">
        <v>194</v>
      </c>
      <c r="C32" s="25" t="s">
        <v>153</v>
      </c>
      <c r="D32" s="249"/>
      <c r="E32" s="278">
        <f t="shared" si="3"/>
        <v>2</v>
      </c>
      <c r="F32" s="251">
        <f t="shared" si="4"/>
        <v>3</v>
      </c>
      <c r="G32" s="266"/>
      <c r="H32" s="267"/>
      <c r="I32" s="267"/>
      <c r="J32" s="267"/>
      <c r="K32" s="268"/>
      <c r="L32" s="267">
        <v>2</v>
      </c>
      <c r="M32" s="267">
        <v>0</v>
      </c>
      <c r="N32" s="267">
        <v>0</v>
      </c>
      <c r="O32" s="267" t="s">
        <v>46</v>
      </c>
      <c r="P32" s="269">
        <v>3</v>
      </c>
      <c r="Q32" s="266"/>
      <c r="R32" s="267"/>
      <c r="S32" s="267"/>
      <c r="T32" s="267"/>
      <c r="U32" s="270"/>
      <c r="V32" s="267"/>
      <c r="W32" s="267"/>
      <c r="X32" s="267"/>
      <c r="Y32" s="267"/>
      <c r="Z32" s="294"/>
      <c r="AA32" s="266"/>
      <c r="AB32" s="267"/>
      <c r="AC32" s="267"/>
      <c r="AD32" s="267"/>
      <c r="AE32" s="270"/>
      <c r="AF32" s="273"/>
      <c r="AG32" s="273"/>
      <c r="AH32" s="273"/>
      <c r="AI32" s="273"/>
      <c r="AJ32" s="271"/>
      <c r="AK32" s="272"/>
      <c r="AL32" s="273"/>
      <c r="AM32" s="273"/>
      <c r="AN32" s="273"/>
      <c r="AO32" s="274"/>
      <c r="AP32" s="257"/>
      <c r="AQ32" s="261"/>
    </row>
    <row r="33" spans="1:44" s="275" customFormat="1" ht="14.45" customHeight="1" thickBot="1" x14ac:dyDescent="0.25">
      <c r="A33" s="248" t="s">
        <v>30</v>
      </c>
      <c r="B33" s="464" t="s">
        <v>223</v>
      </c>
      <c r="C33" s="25" t="s">
        <v>154</v>
      </c>
      <c r="D33" s="249"/>
      <c r="E33" s="278">
        <f t="shared" si="3"/>
        <v>1</v>
      </c>
      <c r="F33" s="251">
        <f t="shared" si="4"/>
        <v>3</v>
      </c>
      <c r="G33" s="295"/>
      <c r="H33" s="296"/>
      <c r="I33" s="296"/>
      <c r="J33" s="296"/>
      <c r="K33" s="297"/>
      <c r="L33" s="296">
        <v>1</v>
      </c>
      <c r="M33" s="296">
        <v>0</v>
      </c>
      <c r="N33" s="296">
        <v>0</v>
      </c>
      <c r="O33" s="296" t="s">
        <v>129</v>
      </c>
      <c r="P33" s="298">
        <v>3</v>
      </c>
      <c r="Q33" s="295"/>
      <c r="R33" s="296"/>
      <c r="S33" s="296"/>
      <c r="T33" s="296"/>
      <c r="U33" s="299"/>
      <c r="V33" s="296"/>
      <c r="W33" s="296"/>
      <c r="X33" s="296"/>
      <c r="Y33" s="296"/>
      <c r="Z33" s="300"/>
      <c r="AA33" s="295"/>
      <c r="AB33" s="296"/>
      <c r="AC33" s="296"/>
      <c r="AD33" s="296"/>
      <c r="AE33" s="299"/>
      <c r="AF33" s="301"/>
      <c r="AG33" s="301"/>
      <c r="AH33" s="301"/>
      <c r="AI33" s="301"/>
      <c r="AJ33" s="302"/>
      <c r="AK33" s="303"/>
      <c r="AL33" s="301"/>
      <c r="AM33" s="301"/>
      <c r="AN33" s="301"/>
      <c r="AO33" s="304"/>
      <c r="AP33" s="305"/>
      <c r="AQ33" s="306"/>
      <c r="AR33" s="307"/>
    </row>
    <row r="34" spans="1:44" ht="13.5" customHeight="1" thickBot="1" x14ac:dyDescent="0.25">
      <c r="A34" s="73" t="s">
        <v>29</v>
      </c>
      <c r="B34" s="386" t="s">
        <v>167</v>
      </c>
      <c r="C34" s="387"/>
      <c r="D34" s="73"/>
      <c r="E34" s="74">
        <f>SUM(E35:E48)</f>
        <v>41</v>
      </c>
      <c r="F34" s="74">
        <f>SUM(F35:F48)</f>
        <v>48</v>
      </c>
      <c r="G34" s="20">
        <f>SUM(G35:G48)</f>
        <v>0</v>
      </c>
      <c r="H34" s="21">
        <f t="shared" ref="H34:AO34" si="5">SUM(H35:H48)</f>
        <v>0</v>
      </c>
      <c r="I34" s="21">
        <f t="shared" si="5"/>
        <v>0</v>
      </c>
      <c r="J34" s="21">
        <f t="shared" si="5"/>
        <v>0</v>
      </c>
      <c r="K34" s="21">
        <f t="shared" si="5"/>
        <v>0</v>
      </c>
      <c r="L34" s="20">
        <f t="shared" si="5"/>
        <v>0</v>
      </c>
      <c r="M34" s="21">
        <f t="shared" si="5"/>
        <v>0</v>
      </c>
      <c r="N34" s="21">
        <f t="shared" si="5"/>
        <v>0</v>
      </c>
      <c r="O34" s="21">
        <f t="shared" si="5"/>
        <v>0</v>
      </c>
      <c r="P34" s="21">
        <f t="shared" si="5"/>
        <v>0</v>
      </c>
      <c r="Q34" s="20">
        <f t="shared" si="5"/>
        <v>2</v>
      </c>
      <c r="R34" s="21">
        <f t="shared" si="5"/>
        <v>1</v>
      </c>
      <c r="S34" s="21">
        <f t="shared" si="5"/>
        <v>1</v>
      </c>
      <c r="T34" s="21">
        <f t="shared" si="5"/>
        <v>0</v>
      </c>
      <c r="U34" s="21">
        <f t="shared" si="5"/>
        <v>6</v>
      </c>
      <c r="V34" s="20">
        <f t="shared" si="5"/>
        <v>6</v>
      </c>
      <c r="W34" s="21">
        <f t="shared" si="5"/>
        <v>6</v>
      </c>
      <c r="X34" s="21">
        <f t="shared" si="5"/>
        <v>2</v>
      </c>
      <c r="Y34" s="21">
        <f t="shared" si="5"/>
        <v>0</v>
      </c>
      <c r="Z34" s="21">
        <f t="shared" si="5"/>
        <v>14</v>
      </c>
      <c r="AA34" s="20">
        <f t="shared" si="5"/>
        <v>11</v>
      </c>
      <c r="AB34" s="21">
        <f t="shared" si="5"/>
        <v>10</v>
      </c>
      <c r="AC34" s="21">
        <f t="shared" si="5"/>
        <v>2</v>
      </c>
      <c r="AD34" s="21">
        <f t="shared" si="5"/>
        <v>0</v>
      </c>
      <c r="AE34" s="21">
        <f t="shared" si="5"/>
        <v>28</v>
      </c>
      <c r="AF34" s="20">
        <f t="shared" si="5"/>
        <v>0</v>
      </c>
      <c r="AG34" s="21">
        <f t="shared" si="5"/>
        <v>0</v>
      </c>
      <c r="AH34" s="21">
        <f t="shared" si="5"/>
        <v>0</v>
      </c>
      <c r="AI34" s="21">
        <f t="shared" si="5"/>
        <v>0</v>
      </c>
      <c r="AJ34" s="21">
        <f t="shared" si="5"/>
        <v>0</v>
      </c>
      <c r="AK34" s="20">
        <f t="shared" si="5"/>
        <v>0</v>
      </c>
      <c r="AL34" s="21">
        <f t="shared" si="5"/>
        <v>0</v>
      </c>
      <c r="AM34" s="21">
        <f t="shared" si="5"/>
        <v>0</v>
      </c>
      <c r="AN34" s="21">
        <f t="shared" si="5"/>
        <v>0</v>
      </c>
      <c r="AO34" s="22">
        <f t="shared" si="5"/>
        <v>0</v>
      </c>
      <c r="AP34" s="23"/>
      <c r="AQ34" s="58"/>
    </row>
    <row r="35" spans="1:44" x14ac:dyDescent="0.2">
      <c r="A35" s="24" t="s">
        <v>30</v>
      </c>
      <c r="B35" s="39" t="s">
        <v>195</v>
      </c>
      <c r="C35" s="25" t="s">
        <v>155</v>
      </c>
      <c r="D35" s="26" t="s">
        <v>11</v>
      </c>
      <c r="E35" s="61">
        <f t="shared" ref="E35:E48" si="6">G35+H35+I35+L35+M35+N35+Q35+R35+S35+V35+W35+X35+AA35+AB35+AC35+AF35+AG35+AH35+AK35+AL35+AM35</f>
        <v>3</v>
      </c>
      <c r="F35" s="28">
        <f t="shared" ref="F35:F48" si="7">K35+P35+U35+Z35+AE35+AJ35+AO35</f>
        <v>3</v>
      </c>
      <c r="G35" s="29"/>
      <c r="H35" s="30"/>
      <c r="I35" s="30"/>
      <c r="J35" s="30"/>
      <c r="K35" s="31"/>
      <c r="L35" s="30"/>
      <c r="M35" s="30"/>
      <c r="N35" s="30"/>
      <c r="O35" s="30"/>
      <c r="P35" s="32"/>
      <c r="Q35" s="29"/>
      <c r="R35" s="30"/>
      <c r="S35" s="30"/>
      <c r="T35" s="30"/>
      <c r="U35" s="31"/>
      <c r="V35" s="30">
        <v>1</v>
      </c>
      <c r="W35" s="30">
        <v>0</v>
      </c>
      <c r="X35" s="30">
        <v>2</v>
      </c>
      <c r="Y35" s="30" t="s">
        <v>129</v>
      </c>
      <c r="Z35" s="32">
        <v>3</v>
      </c>
      <c r="AA35" s="29"/>
      <c r="AB35" s="30"/>
      <c r="AC35" s="30"/>
      <c r="AD35" s="30"/>
      <c r="AE35" s="33"/>
      <c r="AF35" s="30"/>
      <c r="AG35" s="30"/>
      <c r="AH35" s="30"/>
      <c r="AI35" s="30"/>
      <c r="AJ35" s="34"/>
      <c r="AK35" s="35"/>
      <c r="AL35" s="36"/>
      <c r="AM35" s="36"/>
      <c r="AN35" s="36"/>
      <c r="AO35" s="37"/>
      <c r="AP35" s="41"/>
      <c r="AQ35" s="58"/>
    </row>
    <row r="36" spans="1:44" s="275" customFormat="1" x14ac:dyDescent="0.2">
      <c r="A36" s="248" t="s">
        <v>31</v>
      </c>
      <c r="B36" s="56" t="s">
        <v>196</v>
      </c>
      <c r="C36" s="25" t="s">
        <v>156</v>
      </c>
      <c r="D36" s="308"/>
      <c r="E36" s="278">
        <f t="shared" si="6"/>
        <v>2</v>
      </c>
      <c r="F36" s="251">
        <f t="shared" si="7"/>
        <v>3</v>
      </c>
      <c r="G36" s="199"/>
      <c r="H36" s="197"/>
      <c r="I36" s="197"/>
      <c r="J36" s="197"/>
      <c r="K36" s="200"/>
      <c r="L36" s="309"/>
      <c r="M36" s="309"/>
      <c r="N36" s="309"/>
      <c r="O36" s="309"/>
      <c r="P36" s="310"/>
      <c r="Q36" s="199"/>
      <c r="R36" s="197"/>
      <c r="S36" s="197"/>
      <c r="T36" s="197"/>
      <c r="U36" s="200"/>
      <c r="V36" s="199"/>
      <c r="W36" s="197"/>
      <c r="X36" s="197"/>
      <c r="Y36" s="197"/>
      <c r="Z36" s="200"/>
      <c r="AA36" s="199">
        <v>1</v>
      </c>
      <c r="AB36" s="197">
        <v>1</v>
      </c>
      <c r="AC36" s="197">
        <v>0</v>
      </c>
      <c r="AD36" s="197" t="s">
        <v>46</v>
      </c>
      <c r="AE36" s="200">
        <v>3</v>
      </c>
      <c r="AF36" s="309"/>
      <c r="AG36" s="309"/>
      <c r="AH36" s="309"/>
      <c r="AI36" s="309"/>
      <c r="AJ36" s="310"/>
      <c r="AK36" s="311"/>
      <c r="AL36" s="309"/>
      <c r="AM36" s="309"/>
      <c r="AN36" s="309"/>
      <c r="AO36" s="263"/>
      <c r="AP36" s="312"/>
      <c r="AQ36" s="261"/>
    </row>
    <row r="37" spans="1:44" s="275" customFormat="1" x14ac:dyDescent="0.2">
      <c r="A37" s="248" t="s">
        <v>32</v>
      </c>
      <c r="B37" s="56" t="s">
        <v>197</v>
      </c>
      <c r="C37" s="25" t="s">
        <v>85</v>
      </c>
      <c r="D37" s="313"/>
      <c r="E37" s="278">
        <f t="shared" si="6"/>
        <v>3</v>
      </c>
      <c r="F37" s="251">
        <f t="shared" si="7"/>
        <v>3</v>
      </c>
      <c r="G37" s="199"/>
      <c r="H37" s="197"/>
      <c r="I37" s="197"/>
      <c r="J37" s="197"/>
      <c r="K37" s="252"/>
      <c r="L37" s="197"/>
      <c r="M37" s="197"/>
      <c r="N37" s="197"/>
      <c r="O37" s="197"/>
      <c r="P37" s="198"/>
      <c r="Q37" s="199"/>
      <c r="R37" s="197"/>
      <c r="S37" s="197"/>
      <c r="T37" s="197"/>
      <c r="U37" s="200"/>
      <c r="V37" s="199">
        <v>1</v>
      </c>
      <c r="W37" s="197">
        <v>2</v>
      </c>
      <c r="X37" s="197">
        <v>0</v>
      </c>
      <c r="Y37" s="197" t="s">
        <v>129</v>
      </c>
      <c r="Z37" s="200">
        <v>3</v>
      </c>
      <c r="AA37" s="199"/>
      <c r="AB37" s="197"/>
      <c r="AC37" s="197"/>
      <c r="AD37" s="197"/>
      <c r="AE37" s="200"/>
      <c r="AF37" s="197"/>
      <c r="AG37" s="197"/>
      <c r="AH37" s="197"/>
      <c r="AI37" s="197"/>
      <c r="AJ37" s="251"/>
      <c r="AK37" s="199"/>
      <c r="AL37" s="197"/>
      <c r="AM37" s="197"/>
      <c r="AN37" s="197"/>
      <c r="AO37" s="252"/>
      <c r="AP37" s="265"/>
      <c r="AQ37" s="261"/>
    </row>
    <row r="38" spans="1:44" s="275" customFormat="1" x14ac:dyDescent="0.2">
      <c r="A38" s="248" t="s">
        <v>33</v>
      </c>
      <c r="B38" s="56" t="s">
        <v>198</v>
      </c>
      <c r="C38" s="25" t="s">
        <v>157</v>
      </c>
      <c r="D38" s="249" t="s">
        <v>11</v>
      </c>
      <c r="E38" s="278">
        <f t="shared" si="6"/>
        <v>2</v>
      </c>
      <c r="F38" s="251">
        <f t="shared" si="7"/>
        <v>3</v>
      </c>
      <c r="G38" s="199"/>
      <c r="H38" s="197"/>
      <c r="I38" s="197"/>
      <c r="J38" s="197"/>
      <c r="K38" s="252"/>
      <c r="L38" s="197"/>
      <c r="M38" s="197"/>
      <c r="N38" s="197"/>
      <c r="O38" s="197"/>
      <c r="P38" s="251"/>
      <c r="Q38" s="199"/>
      <c r="R38" s="197"/>
      <c r="S38" s="197"/>
      <c r="T38" s="197"/>
      <c r="U38" s="200"/>
      <c r="V38" s="199"/>
      <c r="W38" s="197"/>
      <c r="X38" s="197"/>
      <c r="Y38" s="197"/>
      <c r="Z38" s="200"/>
      <c r="AA38" s="199">
        <v>0</v>
      </c>
      <c r="AB38" s="197">
        <v>2</v>
      </c>
      <c r="AC38" s="197">
        <v>0</v>
      </c>
      <c r="AD38" s="197" t="s">
        <v>129</v>
      </c>
      <c r="AE38" s="200">
        <v>3</v>
      </c>
      <c r="AF38" s="197"/>
      <c r="AG38" s="197"/>
      <c r="AH38" s="197"/>
      <c r="AI38" s="197"/>
      <c r="AJ38" s="251"/>
      <c r="AK38" s="199"/>
      <c r="AL38" s="197"/>
      <c r="AM38" s="197"/>
      <c r="AN38" s="197"/>
      <c r="AO38" s="252"/>
      <c r="AP38" s="265"/>
      <c r="AQ38" s="261"/>
    </row>
    <row r="39" spans="1:44" s="275" customFormat="1" x14ac:dyDescent="0.2">
      <c r="A39" s="248" t="s">
        <v>34</v>
      </c>
      <c r="B39" s="56" t="s">
        <v>199</v>
      </c>
      <c r="C39" s="25" t="s">
        <v>86</v>
      </c>
      <c r="D39" s="249" t="s">
        <v>11</v>
      </c>
      <c r="E39" s="278">
        <f t="shared" si="6"/>
        <v>4</v>
      </c>
      <c r="F39" s="251">
        <f t="shared" si="7"/>
        <v>5</v>
      </c>
      <c r="G39" s="199"/>
      <c r="H39" s="197"/>
      <c r="I39" s="197"/>
      <c r="J39" s="197"/>
      <c r="K39" s="252"/>
      <c r="L39" s="197"/>
      <c r="M39" s="197"/>
      <c r="N39" s="197"/>
      <c r="O39" s="197"/>
      <c r="P39" s="198"/>
      <c r="Q39" s="199"/>
      <c r="R39" s="197"/>
      <c r="S39" s="197"/>
      <c r="T39" s="197"/>
      <c r="U39" s="200"/>
      <c r="V39" s="199"/>
      <c r="W39" s="197"/>
      <c r="X39" s="197"/>
      <c r="Y39" s="197"/>
      <c r="Z39" s="200"/>
      <c r="AA39" s="199">
        <v>2</v>
      </c>
      <c r="AB39" s="197">
        <v>0</v>
      </c>
      <c r="AC39" s="197">
        <v>2</v>
      </c>
      <c r="AD39" s="197" t="s">
        <v>129</v>
      </c>
      <c r="AE39" s="200">
        <v>5</v>
      </c>
      <c r="AF39" s="197"/>
      <c r="AG39" s="197"/>
      <c r="AH39" s="197"/>
      <c r="AI39" s="197"/>
      <c r="AJ39" s="251"/>
      <c r="AK39" s="199"/>
      <c r="AL39" s="197"/>
      <c r="AM39" s="197"/>
      <c r="AN39" s="197"/>
      <c r="AO39" s="252"/>
      <c r="AP39" s="305"/>
      <c r="AQ39" s="261"/>
    </row>
    <row r="40" spans="1:44" s="275" customFormat="1" x14ac:dyDescent="0.2">
      <c r="A40" s="248" t="s">
        <v>35</v>
      </c>
      <c r="B40" s="56" t="s">
        <v>200</v>
      </c>
      <c r="C40" s="25" t="s">
        <v>158</v>
      </c>
      <c r="D40" s="313" t="s">
        <v>11</v>
      </c>
      <c r="E40" s="278">
        <f t="shared" si="6"/>
        <v>2</v>
      </c>
      <c r="F40" s="251">
        <f t="shared" si="7"/>
        <v>3</v>
      </c>
      <c r="G40" s="291"/>
      <c r="H40" s="289"/>
      <c r="I40" s="280"/>
      <c r="J40" s="280"/>
      <c r="K40" s="283"/>
      <c r="L40" s="280"/>
      <c r="M40" s="280"/>
      <c r="N40" s="280"/>
      <c r="O40" s="280"/>
      <c r="P40" s="290"/>
      <c r="Q40" s="279"/>
      <c r="R40" s="280"/>
      <c r="S40" s="280"/>
      <c r="T40" s="280"/>
      <c r="U40" s="281"/>
      <c r="V40" s="279"/>
      <c r="W40" s="280"/>
      <c r="X40" s="280"/>
      <c r="Y40" s="280"/>
      <c r="Z40" s="281"/>
      <c r="AA40" s="279">
        <v>1</v>
      </c>
      <c r="AB40" s="280">
        <v>1</v>
      </c>
      <c r="AC40" s="280">
        <v>0</v>
      </c>
      <c r="AD40" s="280" t="s">
        <v>46</v>
      </c>
      <c r="AE40" s="281">
        <v>3</v>
      </c>
      <c r="AF40" s="280"/>
      <c r="AG40" s="280"/>
      <c r="AH40" s="280"/>
      <c r="AI40" s="280"/>
      <c r="AJ40" s="290"/>
      <c r="AK40" s="279"/>
      <c r="AL40" s="280"/>
      <c r="AM40" s="280"/>
      <c r="AN40" s="280"/>
      <c r="AO40" s="283"/>
      <c r="AP40" s="265"/>
      <c r="AQ40" s="261"/>
    </row>
    <row r="41" spans="1:44" s="275" customFormat="1" x14ac:dyDescent="0.2">
      <c r="A41" s="248" t="s">
        <v>36</v>
      </c>
      <c r="B41" s="56" t="s">
        <v>201</v>
      </c>
      <c r="C41" s="25" t="s">
        <v>159</v>
      </c>
      <c r="D41" s="249" t="s">
        <v>11</v>
      </c>
      <c r="E41" s="278">
        <f t="shared" si="6"/>
        <v>3</v>
      </c>
      <c r="F41" s="251">
        <f t="shared" si="7"/>
        <v>4</v>
      </c>
      <c r="G41" s="314"/>
      <c r="H41" s="315"/>
      <c r="I41" s="267"/>
      <c r="J41" s="267"/>
      <c r="K41" s="270"/>
      <c r="L41" s="267"/>
      <c r="M41" s="267"/>
      <c r="N41" s="267"/>
      <c r="O41" s="267"/>
      <c r="P41" s="294"/>
      <c r="Q41" s="266"/>
      <c r="R41" s="267"/>
      <c r="S41" s="267"/>
      <c r="T41" s="267"/>
      <c r="U41" s="268"/>
      <c r="V41" s="266"/>
      <c r="W41" s="267"/>
      <c r="X41" s="267"/>
      <c r="Y41" s="267"/>
      <c r="Z41" s="268"/>
      <c r="AA41" s="266">
        <v>2</v>
      </c>
      <c r="AB41" s="267">
        <v>1</v>
      </c>
      <c r="AC41" s="267">
        <v>0</v>
      </c>
      <c r="AD41" s="267" t="s">
        <v>46</v>
      </c>
      <c r="AE41" s="268">
        <v>4</v>
      </c>
      <c r="AF41" s="267"/>
      <c r="AG41" s="267"/>
      <c r="AH41" s="267"/>
      <c r="AI41" s="267"/>
      <c r="AJ41" s="294"/>
      <c r="AK41" s="266"/>
      <c r="AL41" s="267"/>
      <c r="AM41" s="267"/>
      <c r="AN41" s="267"/>
      <c r="AO41" s="270"/>
      <c r="AP41" s="257"/>
      <c r="AQ41" s="261"/>
    </row>
    <row r="42" spans="1:44" s="275" customFormat="1" x14ac:dyDescent="0.2">
      <c r="A42" s="248" t="s">
        <v>37</v>
      </c>
      <c r="B42" s="56" t="s">
        <v>202</v>
      </c>
      <c r="C42" s="25" t="s">
        <v>160</v>
      </c>
      <c r="D42" s="249" t="s">
        <v>11</v>
      </c>
      <c r="E42" s="278">
        <f t="shared" si="6"/>
        <v>2</v>
      </c>
      <c r="F42" s="251">
        <f t="shared" si="7"/>
        <v>3</v>
      </c>
      <c r="G42" s="314"/>
      <c r="H42" s="315"/>
      <c r="I42" s="267"/>
      <c r="J42" s="267"/>
      <c r="K42" s="270"/>
      <c r="L42" s="267"/>
      <c r="M42" s="267"/>
      <c r="N42" s="267"/>
      <c r="O42" s="267"/>
      <c r="P42" s="294"/>
      <c r="Q42" s="266"/>
      <c r="R42" s="267"/>
      <c r="S42" s="267"/>
      <c r="T42" s="267"/>
      <c r="U42" s="268"/>
      <c r="V42" s="266"/>
      <c r="W42" s="267"/>
      <c r="X42" s="267"/>
      <c r="Y42" s="267"/>
      <c r="Z42" s="268"/>
      <c r="AA42" s="266">
        <v>1</v>
      </c>
      <c r="AB42" s="267">
        <v>1</v>
      </c>
      <c r="AC42" s="267">
        <v>0</v>
      </c>
      <c r="AD42" s="267" t="s">
        <v>46</v>
      </c>
      <c r="AE42" s="268">
        <v>3</v>
      </c>
      <c r="AF42" s="267"/>
      <c r="AG42" s="267"/>
      <c r="AH42" s="267"/>
      <c r="AI42" s="267"/>
      <c r="AJ42" s="294"/>
      <c r="AK42" s="266"/>
      <c r="AL42" s="267"/>
      <c r="AM42" s="267"/>
      <c r="AN42" s="267"/>
      <c r="AO42" s="270"/>
      <c r="AP42" s="257" t="s">
        <v>76</v>
      </c>
      <c r="AQ42" s="261"/>
    </row>
    <row r="43" spans="1:44" s="275" customFormat="1" x14ac:dyDescent="0.2">
      <c r="A43" s="248" t="s">
        <v>130</v>
      </c>
      <c r="B43" s="56" t="s">
        <v>203</v>
      </c>
      <c r="C43" s="25" t="s">
        <v>161</v>
      </c>
      <c r="D43" s="249" t="s">
        <v>11</v>
      </c>
      <c r="E43" s="278">
        <f t="shared" si="6"/>
        <v>4</v>
      </c>
      <c r="F43" s="251">
        <f t="shared" si="7"/>
        <v>4</v>
      </c>
      <c r="G43" s="314"/>
      <c r="H43" s="315"/>
      <c r="I43" s="267"/>
      <c r="J43" s="267"/>
      <c r="K43" s="270"/>
      <c r="L43" s="267"/>
      <c r="M43" s="267"/>
      <c r="N43" s="267"/>
      <c r="O43" s="267"/>
      <c r="P43" s="294"/>
      <c r="Q43" s="266"/>
      <c r="R43" s="267"/>
      <c r="S43" s="267"/>
      <c r="T43" s="267"/>
      <c r="U43" s="268"/>
      <c r="V43" s="266">
        <v>2</v>
      </c>
      <c r="W43" s="267">
        <v>2</v>
      </c>
      <c r="X43" s="267">
        <v>0</v>
      </c>
      <c r="Y43" s="267" t="s">
        <v>129</v>
      </c>
      <c r="Z43" s="268">
        <v>4</v>
      </c>
      <c r="AA43" s="266"/>
      <c r="AB43" s="267"/>
      <c r="AC43" s="267"/>
      <c r="AD43" s="267"/>
      <c r="AE43" s="268"/>
      <c r="AF43" s="267"/>
      <c r="AG43" s="267"/>
      <c r="AH43" s="267"/>
      <c r="AI43" s="267"/>
      <c r="AJ43" s="294"/>
      <c r="AK43" s="266"/>
      <c r="AL43" s="267"/>
      <c r="AM43" s="267"/>
      <c r="AN43" s="267"/>
      <c r="AO43" s="270"/>
      <c r="AP43" s="257"/>
      <c r="AQ43" s="261"/>
    </row>
    <row r="44" spans="1:44" s="275" customFormat="1" x14ac:dyDescent="0.2">
      <c r="A44" s="248" t="s">
        <v>38</v>
      </c>
      <c r="B44" s="56" t="s">
        <v>204</v>
      </c>
      <c r="C44" s="25" t="s">
        <v>174</v>
      </c>
      <c r="D44" s="249" t="s">
        <v>11</v>
      </c>
      <c r="E44" s="278">
        <f t="shared" si="6"/>
        <v>4</v>
      </c>
      <c r="F44" s="251">
        <f t="shared" si="7"/>
        <v>3</v>
      </c>
      <c r="G44" s="316"/>
      <c r="H44" s="317"/>
      <c r="I44" s="197"/>
      <c r="J44" s="197"/>
      <c r="K44" s="252"/>
      <c r="L44" s="197"/>
      <c r="M44" s="197"/>
      <c r="N44" s="197"/>
      <c r="O44" s="197"/>
      <c r="P44" s="251"/>
      <c r="Q44" s="199"/>
      <c r="R44" s="197"/>
      <c r="S44" s="197"/>
      <c r="T44" s="197"/>
      <c r="U44" s="200"/>
      <c r="V44" s="199"/>
      <c r="W44" s="197"/>
      <c r="X44" s="197"/>
      <c r="Y44" s="197"/>
      <c r="Z44" s="200"/>
      <c r="AA44" s="199">
        <v>2</v>
      </c>
      <c r="AB44" s="197">
        <v>2</v>
      </c>
      <c r="AC44" s="197">
        <v>0</v>
      </c>
      <c r="AD44" s="197" t="s">
        <v>129</v>
      </c>
      <c r="AE44" s="200">
        <v>3</v>
      </c>
      <c r="AF44" s="197"/>
      <c r="AG44" s="197"/>
      <c r="AH44" s="197"/>
      <c r="AI44" s="197"/>
      <c r="AJ44" s="251"/>
      <c r="AK44" s="199"/>
      <c r="AL44" s="197"/>
      <c r="AM44" s="197"/>
      <c r="AN44" s="197"/>
      <c r="AO44" s="252"/>
      <c r="AP44" s="263"/>
      <c r="AQ44" s="261"/>
    </row>
    <row r="45" spans="1:44" s="275" customFormat="1" x14ac:dyDescent="0.2">
      <c r="A45" s="248" t="s">
        <v>131</v>
      </c>
      <c r="B45" s="459" t="s">
        <v>205</v>
      </c>
      <c r="C45" s="25" t="s">
        <v>88</v>
      </c>
      <c r="D45" s="308" t="s">
        <v>11</v>
      </c>
      <c r="E45" s="278">
        <f t="shared" si="6"/>
        <v>4</v>
      </c>
      <c r="F45" s="251">
        <f t="shared" si="7"/>
        <v>4</v>
      </c>
      <c r="G45" s="314"/>
      <c r="H45" s="315"/>
      <c r="I45" s="267"/>
      <c r="J45" s="267"/>
      <c r="K45" s="270"/>
      <c r="L45" s="267"/>
      <c r="M45" s="267"/>
      <c r="N45" s="318"/>
      <c r="O45" s="267"/>
      <c r="P45" s="294"/>
      <c r="Q45" s="266"/>
      <c r="R45" s="267"/>
      <c r="S45" s="267"/>
      <c r="T45" s="267"/>
      <c r="U45" s="268"/>
      <c r="V45" s="266">
        <v>2</v>
      </c>
      <c r="W45" s="267">
        <v>2</v>
      </c>
      <c r="X45" s="267">
        <v>0</v>
      </c>
      <c r="Y45" s="267" t="s">
        <v>46</v>
      </c>
      <c r="Z45" s="268">
        <v>4</v>
      </c>
      <c r="AA45" s="266"/>
      <c r="AB45" s="267"/>
      <c r="AC45" s="267"/>
      <c r="AD45" s="267"/>
      <c r="AE45" s="268"/>
      <c r="AF45" s="267"/>
      <c r="AG45" s="267"/>
      <c r="AH45" s="267"/>
      <c r="AI45" s="267"/>
      <c r="AJ45" s="294"/>
      <c r="AK45" s="266"/>
      <c r="AL45" s="267"/>
      <c r="AM45" s="267"/>
      <c r="AN45" s="267"/>
      <c r="AO45" s="270"/>
      <c r="AP45" s="257"/>
      <c r="AQ45" s="261"/>
    </row>
    <row r="46" spans="1:44" s="275" customFormat="1" x14ac:dyDescent="0.2">
      <c r="A46" s="248" t="s">
        <v>39</v>
      </c>
      <c r="B46" s="459" t="s">
        <v>227</v>
      </c>
      <c r="C46" s="25" t="s">
        <v>166</v>
      </c>
      <c r="D46" s="319"/>
      <c r="E46" s="278">
        <f t="shared" si="6"/>
        <v>2</v>
      </c>
      <c r="F46" s="251">
        <f t="shared" si="7"/>
        <v>3</v>
      </c>
      <c r="G46" s="291"/>
      <c r="H46" s="320"/>
      <c r="I46" s="267"/>
      <c r="J46" s="267"/>
      <c r="K46" s="270"/>
      <c r="L46" s="267"/>
      <c r="M46" s="267"/>
      <c r="N46" s="267"/>
      <c r="O46" s="267"/>
      <c r="P46" s="294"/>
      <c r="Q46" s="266">
        <v>1</v>
      </c>
      <c r="R46" s="267">
        <v>1</v>
      </c>
      <c r="S46" s="267">
        <v>0</v>
      </c>
      <c r="T46" s="267" t="s">
        <v>129</v>
      </c>
      <c r="U46" s="268">
        <v>3</v>
      </c>
      <c r="V46" s="266"/>
      <c r="W46" s="267"/>
      <c r="X46" s="267"/>
      <c r="Y46" s="267"/>
      <c r="Z46" s="268"/>
      <c r="AA46" s="266"/>
      <c r="AB46" s="267"/>
      <c r="AC46" s="267"/>
      <c r="AD46" s="267"/>
      <c r="AE46" s="268"/>
      <c r="AF46" s="267"/>
      <c r="AG46" s="267"/>
      <c r="AH46" s="267"/>
      <c r="AI46" s="267"/>
      <c r="AJ46" s="294"/>
      <c r="AK46" s="266"/>
      <c r="AL46" s="267"/>
      <c r="AM46" s="267"/>
      <c r="AN46" s="267"/>
      <c r="AO46" s="270"/>
      <c r="AP46" s="257"/>
      <c r="AQ46" s="306"/>
      <c r="AR46" s="307"/>
    </row>
    <row r="47" spans="1:44" s="275" customFormat="1" x14ac:dyDescent="0.2">
      <c r="A47" s="248" t="s">
        <v>132</v>
      </c>
      <c r="B47" s="56" t="s">
        <v>206</v>
      </c>
      <c r="C47" s="25" t="s">
        <v>162</v>
      </c>
      <c r="D47" s="313" t="s">
        <v>11</v>
      </c>
      <c r="E47" s="278">
        <f t="shared" si="6"/>
        <v>2</v>
      </c>
      <c r="F47" s="251">
        <f t="shared" si="7"/>
        <v>3</v>
      </c>
      <c r="G47" s="199"/>
      <c r="H47" s="197"/>
      <c r="I47" s="197"/>
      <c r="J47" s="197"/>
      <c r="K47" s="200"/>
      <c r="L47" s="197"/>
      <c r="M47" s="197"/>
      <c r="N47" s="197"/>
      <c r="O47" s="197"/>
      <c r="P47" s="251"/>
      <c r="Q47" s="199">
        <v>1</v>
      </c>
      <c r="R47" s="197">
        <v>0</v>
      </c>
      <c r="S47" s="197">
        <v>1</v>
      </c>
      <c r="T47" s="197" t="s">
        <v>129</v>
      </c>
      <c r="U47" s="200">
        <v>3</v>
      </c>
      <c r="V47" s="199"/>
      <c r="W47" s="197"/>
      <c r="X47" s="197"/>
      <c r="Y47" s="197"/>
      <c r="Z47" s="200"/>
      <c r="AA47" s="199"/>
      <c r="AB47" s="197"/>
      <c r="AC47" s="197"/>
      <c r="AD47" s="197"/>
      <c r="AE47" s="200"/>
      <c r="AF47" s="197"/>
      <c r="AG47" s="197"/>
      <c r="AH47" s="197"/>
      <c r="AI47" s="197"/>
      <c r="AJ47" s="251"/>
      <c r="AK47" s="199"/>
      <c r="AL47" s="197"/>
      <c r="AM47" s="197"/>
      <c r="AN47" s="197"/>
      <c r="AO47" s="252"/>
      <c r="AP47" s="263"/>
      <c r="AQ47" s="261"/>
    </row>
    <row r="48" spans="1:44" ht="13.5" thickBot="1" x14ac:dyDescent="0.25">
      <c r="A48" s="24" t="s">
        <v>133</v>
      </c>
      <c r="B48" s="56" t="s">
        <v>207</v>
      </c>
      <c r="C48" s="25" t="s">
        <v>163</v>
      </c>
      <c r="D48" s="75"/>
      <c r="E48" s="61">
        <f t="shared" si="6"/>
        <v>4</v>
      </c>
      <c r="F48" s="28">
        <f t="shared" si="7"/>
        <v>4</v>
      </c>
      <c r="G48" s="11"/>
      <c r="H48" s="12"/>
      <c r="I48" s="13"/>
      <c r="J48" s="13"/>
      <c r="K48" s="14"/>
      <c r="L48" s="13"/>
      <c r="M48" s="13"/>
      <c r="N48" s="13"/>
      <c r="O48" s="13"/>
      <c r="P48" s="15"/>
      <c r="Q48" s="49"/>
      <c r="R48" s="13"/>
      <c r="S48" s="13"/>
      <c r="T48" s="13"/>
      <c r="U48" s="50"/>
      <c r="V48" s="49"/>
      <c r="W48" s="13"/>
      <c r="X48" s="13"/>
      <c r="Y48" s="13"/>
      <c r="Z48" s="50"/>
      <c r="AA48" s="49">
        <v>2</v>
      </c>
      <c r="AB48" s="13">
        <v>2</v>
      </c>
      <c r="AC48" s="13">
        <v>0</v>
      </c>
      <c r="AD48" s="13" t="s">
        <v>129</v>
      </c>
      <c r="AE48" s="50">
        <v>4</v>
      </c>
      <c r="AF48" s="13"/>
      <c r="AG48" s="13"/>
      <c r="AH48" s="13"/>
      <c r="AI48" s="13"/>
      <c r="AJ48" s="15"/>
      <c r="AK48" s="49"/>
      <c r="AL48" s="13"/>
      <c r="AM48" s="13"/>
      <c r="AN48" s="13"/>
      <c r="AO48" s="14"/>
      <c r="AP48" s="63"/>
      <c r="AQ48" s="58"/>
    </row>
    <row r="49" spans="1:43" ht="15" customHeight="1" thickBot="1" x14ac:dyDescent="0.25">
      <c r="A49" s="64" t="s">
        <v>49</v>
      </c>
      <c r="B49" s="388" t="s">
        <v>90</v>
      </c>
      <c r="C49" s="385"/>
      <c r="D49" s="17"/>
      <c r="E49" s="18">
        <f>SUM(E50:E56)</f>
        <v>24</v>
      </c>
      <c r="F49" s="19">
        <f>SUM(F50:F56)</f>
        <v>28</v>
      </c>
      <c r="G49" s="20">
        <f>SUM(G50:G56)</f>
        <v>0</v>
      </c>
      <c r="H49" s="21">
        <f t="shared" ref="H49:AO49" si="8">SUM(H50:H56)</f>
        <v>0</v>
      </c>
      <c r="I49" s="21">
        <f t="shared" si="8"/>
        <v>0</v>
      </c>
      <c r="J49" s="21">
        <f>SUM(J50:J56)</f>
        <v>0</v>
      </c>
      <c r="K49" s="22">
        <f t="shared" si="8"/>
        <v>0</v>
      </c>
      <c r="L49" s="21">
        <f t="shared" si="8"/>
        <v>0</v>
      </c>
      <c r="M49" s="21">
        <f t="shared" si="8"/>
        <v>0</v>
      </c>
      <c r="N49" s="21">
        <f t="shared" si="8"/>
        <v>0</v>
      </c>
      <c r="O49" s="21">
        <f t="shared" si="8"/>
        <v>0</v>
      </c>
      <c r="P49" s="21">
        <f t="shared" si="8"/>
        <v>0</v>
      </c>
      <c r="Q49" s="20">
        <f t="shared" si="8"/>
        <v>0</v>
      </c>
      <c r="R49" s="21">
        <f t="shared" si="8"/>
        <v>0</v>
      </c>
      <c r="S49" s="21">
        <f t="shared" si="8"/>
        <v>0</v>
      </c>
      <c r="T49" s="21">
        <f t="shared" si="8"/>
        <v>0</v>
      </c>
      <c r="U49" s="22">
        <f t="shared" si="8"/>
        <v>0</v>
      </c>
      <c r="V49" s="21">
        <f t="shared" si="8"/>
        <v>0</v>
      </c>
      <c r="W49" s="21">
        <f t="shared" si="8"/>
        <v>0</v>
      </c>
      <c r="X49" s="21">
        <f t="shared" si="8"/>
        <v>0</v>
      </c>
      <c r="Y49" s="21">
        <f t="shared" si="8"/>
        <v>0</v>
      </c>
      <c r="Z49" s="21">
        <f t="shared" si="8"/>
        <v>0</v>
      </c>
      <c r="AA49" s="20">
        <f t="shared" si="8"/>
        <v>0</v>
      </c>
      <c r="AB49" s="21">
        <f t="shared" si="8"/>
        <v>0</v>
      </c>
      <c r="AC49" s="21">
        <f t="shared" si="8"/>
        <v>0</v>
      </c>
      <c r="AD49" s="21">
        <f t="shared" si="8"/>
        <v>0</v>
      </c>
      <c r="AE49" s="22">
        <f t="shared" si="8"/>
        <v>0</v>
      </c>
      <c r="AF49" s="21">
        <f>SUM(AF50:AF56)</f>
        <v>10</v>
      </c>
      <c r="AG49" s="21">
        <f t="shared" si="8"/>
        <v>2</v>
      </c>
      <c r="AH49" s="21">
        <f t="shared" si="8"/>
        <v>12</v>
      </c>
      <c r="AI49" s="21">
        <f t="shared" si="8"/>
        <v>0</v>
      </c>
      <c r="AJ49" s="21">
        <f t="shared" si="8"/>
        <v>28</v>
      </c>
      <c r="AK49" s="20">
        <f t="shared" si="8"/>
        <v>0</v>
      </c>
      <c r="AL49" s="21">
        <f t="shared" si="8"/>
        <v>0</v>
      </c>
      <c r="AM49" s="21">
        <f t="shared" si="8"/>
        <v>0</v>
      </c>
      <c r="AN49" s="21">
        <f t="shared" si="8"/>
        <v>0</v>
      </c>
      <c r="AO49" s="22">
        <f t="shared" si="8"/>
        <v>0</v>
      </c>
      <c r="AP49" s="23"/>
      <c r="AQ49" s="58"/>
    </row>
    <row r="50" spans="1:43" s="258" customFormat="1" x14ac:dyDescent="0.2">
      <c r="A50" s="248" t="s">
        <v>134</v>
      </c>
      <c r="B50" s="56" t="s">
        <v>208</v>
      </c>
      <c r="C50" s="25" t="s">
        <v>164</v>
      </c>
      <c r="D50" s="249" t="s">
        <v>11</v>
      </c>
      <c r="E50" s="278">
        <f t="shared" ref="E50:E56" si="9">G50+H50+I50+L50+M50+N50+Q50+R50+S50+V50+W50+X50+AA50+AB50+AC50+AF50+AG50+AH50+AK50+AL50+AM50</f>
        <v>4</v>
      </c>
      <c r="F50" s="251">
        <f t="shared" ref="F50:F56" si="10">K50+P50+U50+Z50+AE50+AJ50+AO50</f>
        <v>4</v>
      </c>
      <c r="G50" s="321"/>
      <c r="H50" s="322"/>
      <c r="I50" s="255"/>
      <c r="J50" s="255"/>
      <c r="K50" s="256"/>
      <c r="L50" s="322"/>
      <c r="M50" s="322"/>
      <c r="N50" s="255"/>
      <c r="O50" s="255"/>
      <c r="P50" s="323"/>
      <c r="Q50" s="322"/>
      <c r="R50" s="322"/>
      <c r="S50" s="255"/>
      <c r="T50" s="255"/>
      <c r="U50" s="323"/>
      <c r="V50" s="255"/>
      <c r="W50" s="255"/>
      <c r="X50" s="255"/>
      <c r="Y50" s="255"/>
      <c r="Z50" s="323"/>
      <c r="AA50" s="199"/>
      <c r="AB50" s="197"/>
      <c r="AC50" s="197"/>
      <c r="AD50" s="197"/>
      <c r="AE50" s="252"/>
      <c r="AF50" s="199">
        <v>2</v>
      </c>
      <c r="AG50" s="197">
        <v>2</v>
      </c>
      <c r="AH50" s="197">
        <v>0</v>
      </c>
      <c r="AI50" s="197" t="s">
        <v>46</v>
      </c>
      <c r="AJ50" s="252">
        <v>4</v>
      </c>
      <c r="AK50" s="254"/>
      <c r="AL50" s="255"/>
      <c r="AM50" s="255"/>
      <c r="AN50" s="197"/>
      <c r="AO50" s="324"/>
      <c r="AP50" s="263"/>
      <c r="AQ50" s="261"/>
    </row>
    <row r="51" spans="1:43" s="258" customFormat="1" x14ac:dyDescent="0.2">
      <c r="A51" s="248" t="s">
        <v>135</v>
      </c>
      <c r="B51" s="465" t="s">
        <v>209</v>
      </c>
      <c r="C51" s="25" t="s">
        <v>89</v>
      </c>
      <c r="D51" s="319"/>
      <c r="E51" s="278">
        <f t="shared" si="9"/>
        <v>4</v>
      </c>
      <c r="F51" s="251">
        <f t="shared" si="10"/>
        <v>4</v>
      </c>
      <c r="G51" s="321"/>
      <c r="H51" s="325"/>
      <c r="I51" s="255"/>
      <c r="J51" s="255"/>
      <c r="K51" s="323"/>
      <c r="L51" s="255"/>
      <c r="M51" s="255"/>
      <c r="N51" s="255"/>
      <c r="O51" s="255"/>
      <c r="P51" s="323"/>
      <c r="Q51" s="254"/>
      <c r="R51" s="255"/>
      <c r="S51" s="255"/>
      <c r="T51" s="255"/>
      <c r="U51" s="323"/>
      <c r="V51" s="255"/>
      <c r="W51" s="255"/>
      <c r="X51" s="255"/>
      <c r="Y51" s="255"/>
      <c r="Z51" s="323"/>
      <c r="AA51" s="199"/>
      <c r="AB51" s="197"/>
      <c r="AC51" s="197"/>
      <c r="AD51" s="197"/>
      <c r="AE51" s="326"/>
      <c r="AF51" s="199">
        <v>2</v>
      </c>
      <c r="AG51" s="197">
        <v>0</v>
      </c>
      <c r="AH51" s="197">
        <v>2</v>
      </c>
      <c r="AI51" s="197" t="s">
        <v>46</v>
      </c>
      <c r="AJ51" s="252">
        <v>4</v>
      </c>
      <c r="AK51" s="199"/>
      <c r="AL51" s="197"/>
      <c r="AM51" s="197"/>
      <c r="AN51" s="197"/>
      <c r="AO51" s="324"/>
      <c r="AP51" s="257"/>
      <c r="AQ51" s="261"/>
    </row>
    <row r="52" spans="1:43" s="258" customFormat="1" x14ac:dyDescent="0.2">
      <c r="A52" s="248" t="s">
        <v>136</v>
      </c>
      <c r="B52" s="459" t="s">
        <v>228</v>
      </c>
      <c r="C52" s="25" t="s">
        <v>92</v>
      </c>
      <c r="D52" s="319"/>
      <c r="E52" s="278">
        <f t="shared" si="9"/>
        <v>3</v>
      </c>
      <c r="F52" s="251">
        <f t="shared" si="10"/>
        <v>4</v>
      </c>
      <c r="G52" s="321"/>
      <c r="H52" s="255"/>
      <c r="I52" s="255"/>
      <c r="J52" s="255"/>
      <c r="K52" s="255"/>
      <c r="L52" s="321"/>
      <c r="M52" s="255"/>
      <c r="N52" s="255"/>
      <c r="O52" s="255"/>
      <c r="P52" s="323"/>
      <c r="Q52" s="255"/>
      <c r="R52" s="255"/>
      <c r="S52" s="255"/>
      <c r="T52" s="255"/>
      <c r="U52" s="323"/>
      <c r="V52" s="255"/>
      <c r="W52" s="255"/>
      <c r="X52" s="255"/>
      <c r="Y52" s="255"/>
      <c r="Z52" s="323"/>
      <c r="AA52" s="255"/>
      <c r="AB52" s="255"/>
      <c r="AC52" s="255"/>
      <c r="AD52" s="255"/>
      <c r="AE52" s="326"/>
      <c r="AF52" s="197">
        <v>1</v>
      </c>
      <c r="AG52" s="197">
        <v>0</v>
      </c>
      <c r="AH52" s="197">
        <v>2</v>
      </c>
      <c r="AI52" s="197" t="s">
        <v>46</v>
      </c>
      <c r="AJ52" s="197">
        <v>4</v>
      </c>
      <c r="AK52" s="199"/>
      <c r="AL52" s="197"/>
      <c r="AM52" s="197"/>
      <c r="AN52" s="197"/>
      <c r="AO52" s="324"/>
      <c r="AP52" s="257"/>
      <c r="AQ52" s="261"/>
    </row>
    <row r="53" spans="1:43" s="258" customFormat="1" x14ac:dyDescent="0.2">
      <c r="A53" s="248" t="s">
        <v>137</v>
      </c>
      <c r="B53" s="459" t="s">
        <v>229</v>
      </c>
      <c r="C53" s="25" t="s">
        <v>93</v>
      </c>
      <c r="D53" s="319"/>
      <c r="E53" s="278">
        <f t="shared" si="9"/>
        <v>3</v>
      </c>
      <c r="F53" s="251">
        <f t="shared" si="10"/>
        <v>4</v>
      </c>
      <c r="G53" s="321"/>
      <c r="H53" s="255"/>
      <c r="I53" s="255"/>
      <c r="J53" s="255"/>
      <c r="K53" s="255"/>
      <c r="L53" s="321"/>
      <c r="M53" s="255"/>
      <c r="N53" s="255"/>
      <c r="O53" s="255"/>
      <c r="P53" s="323"/>
      <c r="Q53" s="255"/>
      <c r="R53" s="255"/>
      <c r="S53" s="255"/>
      <c r="T53" s="255"/>
      <c r="U53" s="323"/>
      <c r="V53" s="255"/>
      <c r="W53" s="255"/>
      <c r="X53" s="255"/>
      <c r="Y53" s="255"/>
      <c r="Z53" s="323"/>
      <c r="AA53" s="255"/>
      <c r="AB53" s="255"/>
      <c r="AC53" s="255"/>
      <c r="AD53" s="255"/>
      <c r="AE53" s="326"/>
      <c r="AF53" s="197">
        <v>1</v>
      </c>
      <c r="AG53" s="197">
        <v>0</v>
      </c>
      <c r="AH53" s="197">
        <v>2</v>
      </c>
      <c r="AI53" s="197" t="s">
        <v>129</v>
      </c>
      <c r="AJ53" s="197">
        <v>4</v>
      </c>
      <c r="AK53" s="199"/>
      <c r="AL53" s="197"/>
      <c r="AM53" s="197"/>
      <c r="AN53" s="197"/>
      <c r="AO53" s="324"/>
      <c r="AP53" s="257"/>
      <c r="AQ53" s="261"/>
    </row>
    <row r="54" spans="1:43" s="258" customFormat="1" x14ac:dyDescent="0.2">
      <c r="A54" s="248" t="s">
        <v>138</v>
      </c>
      <c r="B54" s="459" t="s">
        <v>230</v>
      </c>
      <c r="C54" s="25" t="s">
        <v>94</v>
      </c>
      <c r="D54" s="319"/>
      <c r="E54" s="278">
        <f t="shared" si="9"/>
        <v>4</v>
      </c>
      <c r="F54" s="251">
        <f t="shared" si="10"/>
        <v>4</v>
      </c>
      <c r="G54" s="321"/>
      <c r="H54" s="255"/>
      <c r="I54" s="255"/>
      <c r="J54" s="255"/>
      <c r="K54" s="255"/>
      <c r="L54" s="321"/>
      <c r="M54" s="255"/>
      <c r="N54" s="255"/>
      <c r="O54" s="255"/>
      <c r="P54" s="323"/>
      <c r="Q54" s="255"/>
      <c r="R54" s="255"/>
      <c r="S54" s="255"/>
      <c r="T54" s="255"/>
      <c r="U54" s="323"/>
      <c r="V54" s="255"/>
      <c r="W54" s="255"/>
      <c r="X54" s="255"/>
      <c r="Y54" s="255"/>
      <c r="Z54" s="323"/>
      <c r="AA54" s="255"/>
      <c r="AB54" s="255"/>
      <c r="AC54" s="255"/>
      <c r="AD54" s="255"/>
      <c r="AE54" s="326"/>
      <c r="AF54" s="197">
        <v>2</v>
      </c>
      <c r="AG54" s="197">
        <v>0</v>
      </c>
      <c r="AH54" s="197">
        <v>2</v>
      </c>
      <c r="AI54" s="197" t="s">
        <v>46</v>
      </c>
      <c r="AJ54" s="197">
        <v>4</v>
      </c>
      <c r="AK54" s="199"/>
      <c r="AL54" s="197"/>
      <c r="AM54" s="197"/>
      <c r="AN54" s="197"/>
      <c r="AO54" s="324"/>
      <c r="AP54" s="257"/>
      <c r="AQ54" s="261"/>
    </row>
    <row r="55" spans="1:43" s="258" customFormat="1" x14ac:dyDescent="0.2">
      <c r="A55" s="248" t="s">
        <v>139</v>
      </c>
      <c r="B55" s="459" t="s">
        <v>231</v>
      </c>
      <c r="C55" s="25" t="s">
        <v>95</v>
      </c>
      <c r="D55" s="319"/>
      <c r="E55" s="278">
        <f t="shared" si="9"/>
        <v>4</v>
      </c>
      <c r="F55" s="251">
        <f t="shared" si="10"/>
        <v>4</v>
      </c>
      <c r="G55" s="321"/>
      <c r="H55" s="255"/>
      <c r="I55" s="255"/>
      <c r="J55" s="255"/>
      <c r="K55" s="255"/>
      <c r="L55" s="321"/>
      <c r="M55" s="255"/>
      <c r="N55" s="255"/>
      <c r="O55" s="255"/>
      <c r="P55" s="323"/>
      <c r="Q55" s="255"/>
      <c r="R55" s="255"/>
      <c r="S55" s="255"/>
      <c r="T55" s="255"/>
      <c r="U55" s="323"/>
      <c r="V55" s="255"/>
      <c r="W55" s="255"/>
      <c r="X55" s="255"/>
      <c r="Y55" s="255"/>
      <c r="Z55" s="323"/>
      <c r="AA55" s="255"/>
      <c r="AB55" s="255"/>
      <c r="AC55" s="255"/>
      <c r="AD55" s="255"/>
      <c r="AE55" s="326"/>
      <c r="AF55" s="197">
        <v>2</v>
      </c>
      <c r="AG55" s="197">
        <v>0</v>
      </c>
      <c r="AH55" s="197">
        <v>2</v>
      </c>
      <c r="AI55" s="197" t="s">
        <v>46</v>
      </c>
      <c r="AJ55" s="197">
        <v>4</v>
      </c>
      <c r="AK55" s="199"/>
      <c r="AL55" s="197"/>
      <c r="AM55" s="197"/>
      <c r="AN55" s="197"/>
      <c r="AO55" s="324"/>
      <c r="AP55" s="257"/>
      <c r="AQ55" s="261"/>
    </row>
    <row r="56" spans="1:43" s="258" customFormat="1" ht="13.5" thickBot="1" x14ac:dyDescent="0.25">
      <c r="A56" s="248" t="s">
        <v>140</v>
      </c>
      <c r="B56" s="466" t="s">
        <v>210</v>
      </c>
      <c r="C56" s="25" t="s">
        <v>175</v>
      </c>
      <c r="D56" s="319"/>
      <c r="E56" s="278">
        <f t="shared" si="9"/>
        <v>2</v>
      </c>
      <c r="F56" s="251">
        <f t="shared" si="10"/>
        <v>4</v>
      </c>
      <c r="G56" s="321"/>
      <c r="H56" s="255"/>
      <c r="I56" s="255"/>
      <c r="J56" s="255"/>
      <c r="K56" s="255"/>
      <c r="L56" s="321"/>
      <c r="M56" s="327"/>
      <c r="N56" s="327"/>
      <c r="O56" s="327"/>
      <c r="P56" s="323"/>
      <c r="Q56" s="255"/>
      <c r="R56" s="255"/>
      <c r="S56" s="255"/>
      <c r="T56" s="255"/>
      <c r="U56" s="323"/>
      <c r="V56" s="255"/>
      <c r="W56" s="255"/>
      <c r="X56" s="255"/>
      <c r="Y56" s="255"/>
      <c r="Z56" s="323"/>
      <c r="AA56" s="255"/>
      <c r="AB56" s="255"/>
      <c r="AC56" s="255"/>
      <c r="AD56" s="255"/>
      <c r="AE56" s="255"/>
      <c r="AF56" s="279">
        <v>0</v>
      </c>
      <c r="AG56" s="280">
        <v>0</v>
      </c>
      <c r="AH56" s="280">
        <v>2</v>
      </c>
      <c r="AI56" s="280" t="s">
        <v>129</v>
      </c>
      <c r="AJ56" s="283">
        <v>4</v>
      </c>
      <c r="AK56" s="197"/>
      <c r="AL56" s="197"/>
      <c r="AM56" s="197"/>
      <c r="AN56" s="197"/>
      <c r="AO56" s="324"/>
      <c r="AP56" s="257"/>
      <c r="AQ56" s="261"/>
    </row>
    <row r="57" spans="1:43" ht="15" customHeight="1" thickBot="1" x14ac:dyDescent="0.25">
      <c r="A57" s="64" t="s">
        <v>49</v>
      </c>
      <c r="B57" s="388" t="s">
        <v>116</v>
      </c>
      <c r="C57" s="385"/>
      <c r="D57" s="17"/>
      <c r="E57" s="18">
        <f>SUM(E58:E64)</f>
        <v>24</v>
      </c>
      <c r="F57" s="19">
        <f>SUM(F58:F64)</f>
        <v>28</v>
      </c>
      <c r="G57" s="20">
        <f t="shared" ref="G57:AO57" si="11">SUM(G58:G71)</f>
        <v>2</v>
      </c>
      <c r="H57" s="21">
        <f t="shared" si="11"/>
        <v>2</v>
      </c>
      <c r="I57" s="21">
        <f t="shared" si="11"/>
        <v>0</v>
      </c>
      <c r="J57" s="21">
        <f t="shared" si="11"/>
        <v>0</v>
      </c>
      <c r="K57" s="22">
        <f t="shared" si="11"/>
        <v>6</v>
      </c>
      <c r="L57" s="21">
        <f t="shared" si="11"/>
        <v>2</v>
      </c>
      <c r="M57" s="21">
        <f t="shared" si="11"/>
        <v>2</v>
      </c>
      <c r="N57" s="21">
        <f t="shared" si="11"/>
        <v>0</v>
      </c>
      <c r="O57" s="21">
        <f t="shared" si="11"/>
        <v>0</v>
      </c>
      <c r="P57" s="21">
        <f t="shared" si="11"/>
        <v>6</v>
      </c>
      <c r="Q57" s="20">
        <f t="shared" si="11"/>
        <v>2</v>
      </c>
      <c r="R57" s="21">
        <f t="shared" si="11"/>
        <v>2</v>
      </c>
      <c r="S57" s="21">
        <f t="shared" si="11"/>
        <v>0</v>
      </c>
      <c r="T57" s="21">
        <f t="shared" si="11"/>
        <v>0</v>
      </c>
      <c r="U57" s="22">
        <f t="shared" si="11"/>
        <v>6</v>
      </c>
      <c r="V57" s="21">
        <f t="shared" si="11"/>
        <v>2</v>
      </c>
      <c r="W57" s="21">
        <f t="shared" si="11"/>
        <v>2</v>
      </c>
      <c r="X57" s="21">
        <f t="shared" si="11"/>
        <v>0</v>
      </c>
      <c r="Y57" s="21">
        <f t="shared" si="11"/>
        <v>0</v>
      </c>
      <c r="Z57" s="21">
        <f t="shared" si="11"/>
        <v>6</v>
      </c>
      <c r="AA57" s="20">
        <f t="shared" si="11"/>
        <v>0</v>
      </c>
      <c r="AB57" s="21">
        <f t="shared" si="11"/>
        <v>0</v>
      </c>
      <c r="AC57" s="21">
        <f t="shared" si="11"/>
        <v>0</v>
      </c>
      <c r="AD57" s="21">
        <f t="shared" si="11"/>
        <v>0</v>
      </c>
      <c r="AE57" s="22">
        <f t="shared" si="11"/>
        <v>0</v>
      </c>
      <c r="AF57" s="21">
        <f t="shared" si="11"/>
        <v>10</v>
      </c>
      <c r="AG57" s="21">
        <f t="shared" si="11"/>
        <v>6</v>
      </c>
      <c r="AH57" s="21">
        <f t="shared" si="11"/>
        <v>8</v>
      </c>
      <c r="AI57" s="21">
        <f t="shared" si="11"/>
        <v>0</v>
      </c>
      <c r="AJ57" s="21">
        <f t="shared" si="11"/>
        <v>28</v>
      </c>
      <c r="AK57" s="20">
        <f t="shared" si="11"/>
        <v>0</v>
      </c>
      <c r="AL57" s="21">
        <f t="shared" si="11"/>
        <v>0</v>
      </c>
      <c r="AM57" s="21">
        <f t="shared" si="11"/>
        <v>0</v>
      </c>
      <c r="AN57" s="21">
        <f t="shared" si="11"/>
        <v>0</v>
      </c>
      <c r="AO57" s="22">
        <f t="shared" si="11"/>
        <v>30</v>
      </c>
      <c r="AP57" s="23"/>
      <c r="AQ57" s="58"/>
    </row>
    <row r="58" spans="1:43" s="258" customFormat="1" x14ac:dyDescent="0.2">
      <c r="A58" s="244" t="s">
        <v>134</v>
      </c>
      <c r="B58" s="328" t="s">
        <v>232</v>
      </c>
      <c r="C58" s="329" t="s">
        <v>149</v>
      </c>
      <c r="D58" s="308"/>
      <c r="E58" s="330">
        <v>4</v>
      </c>
      <c r="F58" s="251">
        <v>4</v>
      </c>
      <c r="G58" s="321"/>
      <c r="H58" s="255"/>
      <c r="I58" s="255"/>
      <c r="J58" s="255"/>
      <c r="K58" s="255"/>
      <c r="L58" s="321"/>
      <c r="M58" s="322"/>
      <c r="N58" s="255"/>
      <c r="O58" s="255"/>
      <c r="P58" s="323"/>
      <c r="Q58" s="255"/>
      <c r="R58" s="255"/>
      <c r="S58" s="255"/>
      <c r="T58" s="255"/>
      <c r="U58" s="323"/>
      <c r="V58" s="255"/>
      <c r="W58" s="255"/>
      <c r="X58" s="255"/>
      <c r="Y58" s="255"/>
      <c r="Z58" s="323"/>
      <c r="AA58" s="255"/>
      <c r="AB58" s="255"/>
      <c r="AC58" s="255"/>
      <c r="AD58" s="255"/>
      <c r="AE58" s="251"/>
      <c r="AF58" s="331">
        <v>2</v>
      </c>
      <c r="AG58" s="332">
        <v>2</v>
      </c>
      <c r="AH58" s="332">
        <v>0</v>
      </c>
      <c r="AI58" s="332" t="s">
        <v>46</v>
      </c>
      <c r="AJ58" s="333">
        <v>4</v>
      </c>
      <c r="AK58" s="197"/>
      <c r="AL58" s="197"/>
      <c r="AM58" s="197"/>
      <c r="AN58" s="197"/>
      <c r="AO58" s="324"/>
      <c r="AP58" s="257"/>
      <c r="AQ58" s="261"/>
    </row>
    <row r="59" spans="1:43" s="258" customFormat="1" x14ac:dyDescent="0.2">
      <c r="A59" s="334" t="s">
        <v>135</v>
      </c>
      <c r="B59" s="459" t="s">
        <v>208</v>
      </c>
      <c r="C59" s="335" t="s">
        <v>91</v>
      </c>
      <c r="D59" s="249" t="s">
        <v>11</v>
      </c>
      <c r="E59" s="330">
        <v>4</v>
      </c>
      <c r="F59" s="251">
        <v>4</v>
      </c>
      <c r="G59" s="321"/>
      <c r="H59" s="255"/>
      <c r="I59" s="255"/>
      <c r="J59" s="255"/>
      <c r="K59" s="255"/>
      <c r="L59" s="321"/>
      <c r="M59" s="255"/>
      <c r="N59" s="255"/>
      <c r="O59" s="255"/>
      <c r="P59" s="323"/>
      <c r="Q59" s="255"/>
      <c r="R59" s="255"/>
      <c r="S59" s="255"/>
      <c r="T59" s="255"/>
      <c r="U59" s="323"/>
      <c r="V59" s="255"/>
      <c r="W59" s="255"/>
      <c r="X59" s="255"/>
      <c r="Y59" s="255"/>
      <c r="Z59" s="323"/>
      <c r="AA59" s="255"/>
      <c r="AB59" s="255"/>
      <c r="AC59" s="255"/>
      <c r="AD59" s="255"/>
      <c r="AE59" s="251"/>
      <c r="AF59" s="199">
        <v>2</v>
      </c>
      <c r="AG59" s="197">
        <v>2</v>
      </c>
      <c r="AH59" s="197">
        <v>0</v>
      </c>
      <c r="AI59" s="197" t="s">
        <v>46</v>
      </c>
      <c r="AJ59" s="252">
        <v>4</v>
      </c>
      <c r="AK59" s="197"/>
      <c r="AL59" s="197"/>
      <c r="AM59" s="197"/>
      <c r="AN59" s="197"/>
      <c r="AO59" s="324"/>
      <c r="AP59" s="257"/>
      <c r="AQ59" s="261"/>
    </row>
    <row r="60" spans="1:43" s="258" customFormat="1" x14ac:dyDescent="0.2">
      <c r="A60" s="334" t="s">
        <v>136</v>
      </c>
      <c r="B60" s="459" t="s">
        <v>233</v>
      </c>
      <c r="C60" s="329" t="s">
        <v>150</v>
      </c>
      <c r="D60" s="249" t="s">
        <v>11</v>
      </c>
      <c r="E60" s="250">
        <v>4</v>
      </c>
      <c r="F60" s="294">
        <v>4</v>
      </c>
      <c r="G60" s="321"/>
      <c r="H60" s="255"/>
      <c r="I60" s="255"/>
      <c r="J60" s="255"/>
      <c r="K60" s="255"/>
      <c r="L60" s="321"/>
      <c r="M60" s="255"/>
      <c r="N60" s="255"/>
      <c r="O60" s="255"/>
      <c r="P60" s="323"/>
      <c r="Q60" s="255"/>
      <c r="R60" s="255"/>
      <c r="S60" s="255"/>
      <c r="T60" s="255"/>
      <c r="U60" s="323"/>
      <c r="V60" s="255"/>
      <c r="W60" s="255"/>
      <c r="X60" s="255"/>
      <c r="Y60" s="255"/>
      <c r="Z60" s="323"/>
      <c r="AA60" s="255"/>
      <c r="AB60" s="255"/>
      <c r="AC60" s="255"/>
      <c r="AD60" s="255"/>
      <c r="AE60" s="251"/>
      <c r="AF60" s="336">
        <v>2</v>
      </c>
      <c r="AG60" s="337">
        <v>2</v>
      </c>
      <c r="AH60" s="337">
        <v>0</v>
      </c>
      <c r="AI60" s="337" t="s">
        <v>46</v>
      </c>
      <c r="AJ60" s="338">
        <v>4</v>
      </c>
      <c r="AK60" s="197"/>
      <c r="AL60" s="197"/>
      <c r="AM60" s="197"/>
      <c r="AN60" s="197"/>
      <c r="AO60" s="324"/>
      <c r="AP60" s="257"/>
      <c r="AQ60" s="261"/>
    </row>
    <row r="61" spans="1:43" s="258" customFormat="1" x14ac:dyDescent="0.2">
      <c r="A61" s="334" t="s">
        <v>137</v>
      </c>
      <c r="B61" s="459" t="s">
        <v>234</v>
      </c>
      <c r="C61" s="329" t="s">
        <v>110</v>
      </c>
      <c r="D61" s="249" t="s">
        <v>11</v>
      </c>
      <c r="E61" s="250">
        <v>3</v>
      </c>
      <c r="F61" s="294">
        <v>4</v>
      </c>
      <c r="G61" s="321"/>
      <c r="H61" s="255"/>
      <c r="I61" s="255"/>
      <c r="J61" s="255"/>
      <c r="K61" s="255"/>
      <c r="L61" s="321"/>
      <c r="M61" s="255"/>
      <c r="N61" s="255"/>
      <c r="O61" s="255"/>
      <c r="P61" s="323"/>
      <c r="Q61" s="255"/>
      <c r="R61" s="255"/>
      <c r="S61" s="255"/>
      <c r="T61" s="255"/>
      <c r="U61" s="323"/>
      <c r="V61" s="255"/>
      <c r="W61" s="255"/>
      <c r="X61" s="255"/>
      <c r="Y61" s="255"/>
      <c r="Z61" s="323"/>
      <c r="AA61" s="255"/>
      <c r="AB61" s="255"/>
      <c r="AC61" s="255"/>
      <c r="AD61" s="255"/>
      <c r="AE61" s="251"/>
      <c r="AF61" s="339">
        <v>2</v>
      </c>
      <c r="AG61" s="340">
        <v>0</v>
      </c>
      <c r="AH61" s="340">
        <v>1</v>
      </c>
      <c r="AI61" s="340" t="s">
        <v>46</v>
      </c>
      <c r="AJ61" s="341">
        <v>4</v>
      </c>
      <c r="AK61" s="197"/>
      <c r="AL61" s="197"/>
      <c r="AM61" s="197"/>
      <c r="AN61" s="197"/>
      <c r="AO61" s="324"/>
      <c r="AP61" s="257"/>
      <c r="AQ61" s="261"/>
    </row>
    <row r="62" spans="1:43" s="258" customFormat="1" x14ac:dyDescent="0.2">
      <c r="A62" s="334" t="s">
        <v>138</v>
      </c>
      <c r="B62" s="459" t="s">
        <v>235</v>
      </c>
      <c r="C62" s="329" t="s">
        <v>151</v>
      </c>
      <c r="D62" s="249" t="s">
        <v>11</v>
      </c>
      <c r="E62" s="250">
        <v>4</v>
      </c>
      <c r="F62" s="294">
        <v>4</v>
      </c>
      <c r="G62" s="321"/>
      <c r="H62" s="255"/>
      <c r="I62" s="255"/>
      <c r="J62" s="255"/>
      <c r="K62" s="255"/>
      <c r="L62" s="321"/>
      <c r="M62" s="255"/>
      <c r="N62" s="255"/>
      <c r="O62" s="255"/>
      <c r="P62" s="323"/>
      <c r="Q62" s="255"/>
      <c r="R62" s="255"/>
      <c r="S62" s="255"/>
      <c r="T62" s="255"/>
      <c r="U62" s="323"/>
      <c r="V62" s="255"/>
      <c r="W62" s="255"/>
      <c r="X62" s="255"/>
      <c r="Y62" s="255"/>
      <c r="Z62" s="323"/>
      <c r="AA62" s="255"/>
      <c r="AB62" s="255"/>
      <c r="AC62" s="255"/>
      <c r="AD62" s="255"/>
      <c r="AE62" s="251"/>
      <c r="AF62" s="339">
        <v>2</v>
      </c>
      <c r="AG62" s="340">
        <v>0</v>
      </c>
      <c r="AH62" s="340">
        <v>2</v>
      </c>
      <c r="AI62" s="340" t="s">
        <v>46</v>
      </c>
      <c r="AJ62" s="341">
        <v>4</v>
      </c>
      <c r="AK62" s="197"/>
      <c r="AL62" s="197"/>
      <c r="AM62" s="197"/>
      <c r="AN62" s="197"/>
      <c r="AO62" s="324"/>
      <c r="AP62" s="257"/>
      <c r="AQ62" s="261"/>
    </row>
    <row r="63" spans="1:43" s="258" customFormat="1" x14ac:dyDescent="0.2">
      <c r="A63" s="334" t="s">
        <v>139</v>
      </c>
      <c r="B63" s="459" t="s">
        <v>236</v>
      </c>
      <c r="C63" s="329" t="s">
        <v>111</v>
      </c>
      <c r="D63" s="308"/>
      <c r="E63" s="250">
        <v>3</v>
      </c>
      <c r="F63" s="294">
        <v>4</v>
      </c>
      <c r="G63" s="321"/>
      <c r="H63" s="255"/>
      <c r="I63" s="255"/>
      <c r="J63" s="255"/>
      <c r="K63" s="255"/>
      <c r="L63" s="321"/>
      <c r="M63" s="255"/>
      <c r="N63" s="255"/>
      <c r="O63" s="255"/>
      <c r="P63" s="323"/>
      <c r="Q63" s="255"/>
      <c r="R63" s="255"/>
      <c r="S63" s="255"/>
      <c r="T63" s="255"/>
      <c r="U63" s="323"/>
      <c r="V63" s="255"/>
      <c r="W63" s="255"/>
      <c r="X63" s="255"/>
      <c r="Y63" s="255"/>
      <c r="Z63" s="323"/>
      <c r="AA63" s="255"/>
      <c r="AB63" s="255"/>
      <c r="AC63" s="255"/>
      <c r="AD63" s="255"/>
      <c r="AE63" s="251"/>
      <c r="AF63" s="336">
        <v>0</v>
      </c>
      <c r="AG63" s="337">
        <v>0</v>
      </c>
      <c r="AH63" s="337">
        <v>3</v>
      </c>
      <c r="AI63" s="337" t="s">
        <v>129</v>
      </c>
      <c r="AJ63" s="338">
        <v>4</v>
      </c>
      <c r="AK63" s="197"/>
      <c r="AL63" s="197"/>
      <c r="AM63" s="197"/>
      <c r="AN63" s="197"/>
      <c r="AO63" s="324"/>
      <c r="AP63" s="257"/>
      <c r="AQ63" s="261"/>
    </row>
    <row r="64" spans="1:43" s="258" customFormat="1" ht="13.5" thickBot="1" x14ac:dyDescent="0.25">
      <c r="A64" s="248" t="s">
        <v>140</v>
      </c>
      <c r="B64" s="78" t="s">
        <v>210</v>
      </c>
      <c r="C64" s="25" t="s">
        <v>175</v>
      </c>
      <c r="D64" s="319"/>
      <c r="E64" s="278">
        <f t="shared" ref="E64" si="12">G64+H64+I64+L64+M64+N64+Q64+R64+S64+V64+W64+X64+AA64+AB64+AC64+AF64+AG64+AH64+AK64+AL64+AM64</f>
        <v>2</v>
      </c>
      <c r="F64" s="251">
        <f t="shared" ref="F64" si="13">K64+P64+U64+Z64+AE64+AJ64+AO64</f>
        <v>4</v>
      </c>
      <c r="G64" s="321"/>
      <c r="H64" s="255"/>
      <c r="I64" s="255"/>
      <c r="J64" s="255"/>
      <c r="K64" s="255"/>
      <c r="L64" s="321"/>
      <c r="M64" s="327"/>
      <c r="N64" s="327"/>
      <c r="O64" s="327"/>
      <c r="P64" s="323"/>
      <c r="Q64" s="255"/>
      <c r="R64" s="255"/>
      <c r="S64" s="255"/>
      <c r="T64" s="255"/>
      <c r="U64" s="323"/>
      <c r="V64" s="255"/>
      <c r="W64" s="255"/>
      <c r="X64" s="255"/>
      <c r="Y64" s="255"/>
      <c r="Z64" s="323"/>
      <c r="AA64" s="255"/>
      <c r="AB64" s="255"/>
      <c r="AC64" s="255"/>
      <c r="AD64" s="255"/>
      <c r="AE64" s="342"/>
      <c r="AF64" s="343">
        <v>0</v>
      </c>
      <c r="AG64" s="344">
        <v>0</v>
      </c>
      <c r="AH64" s="344">
        <v>2</v>
      </c>
      <c r="AI64" s="344" t="s">
        <v>129</v>
      </c>
      <c r="AJ64" s="345">
        <v>4</v>
      </c>
      <c r="AK64" s="197"/>
      <c r="AL64" s="197"/>
      <c r="AM64" s="197"/>
      <c r="AN64" s="197"/>
      <c r="AO64" s="324"/>
      <c r="AP64" s="257"/>
      <c r="AQ64" s="261"/>
    </row>
    <row r="65" spans="1:43" ht="13.5" thickBot="1" x14ac:dyDescent="0.25">
      <c r="A65" s="16"/>
      <c r="B65" s="389" t="s">
        <v>112</v>
      </c>
      <c r="C65" s="390"/>
      <c r="D65" s="85"/>
      <c r="E65" s="18">
        <f t="shared" ref="E65:AO65" si="14">SUM(E66:E69)</f>
        <v>8</v>
      </c>
      <c r="F65" s="19">
        <f t="shared" si="14"/>
        <v>12</v>
      </c>
      <c r="G65" s="20">
        <f t="shared" si="14"/>
        <v>1</v>
      </c>
      <c r="H65" s="21">
        <f t="shared" si="14"/>
        <v>1</v>
      </c>
      <c r="I65" s="21">
        <f t="shared" si="14"/>
        <v>0</v>
      </c>
      <c r="J65" s="21">
        <f t="shared" si="14"/>
        <v>0</v>
      </c>
      <c r="K65" s="22">
        <f t="shared" si="14"/>
        <v>3</v>
      </c>
      <c r="L65" s="21">
        <f t="shared" si="14"/>
        <v>1</v>
      </c>
      <c r="M65" s="21">
        <f t="shared" si="14"/>
        <v>1</v>
      </c>
      <c r="N65" s="21">
        <f t="shared" si="14"/>
        <v>0</v>
      </c>
      <c r="O65" s="21">
        <f t="shared" si="14"/>
        <v>0</v>
      </c>
      <c r="P65" s="21">
        <f t="shared" si="14"/>
        <v>3</v>
      </c>
      <c r="Q65" s="20">
        <f t="shared" si="14"/>
        <v>1</v>
      </c>
      <c r="R65" s="21">
        <f t="shared" si="14"/>
        <v>1</v>
      </c>
      <c r="S65" s="21">
        <f t="shared" si="14"/>
        <v>0</v>
      </c>
      <c r="T65" s="21">
        <f t="shared" si="14"/>
        <v>0</v>
      </c>
      <c r="U65" s="22">
        <f t="shared" si="14"/>
        <v>3</v>
      </c>
      <c r="V65" s="21">
        <f t="shared" si="14"/>
        <v>1</v>
      </c>
      <c r="W65" s="21">
        <f t="shared" si="14"/>
        <v>1</v>
      </c>
      <c r="X65" s="21">
        <f t="shared" si="14"/>
        <v>0</v>
      </c>
      <c r="Y65" s="21">
        <f t="shared" si="14"/>
        <v>0</v>
      </c>
      <c r="Z65" s="21">
        <f t="shared" si="14"/>
        <v>3</v>
      </c>
      <c r="AA65" s="20">
        <f t="shared" si="14"/>
        <v>0</v>
      </c>
      <c r="AB65" s="21">
        <f t="shared" si="14"/>
        <v>0</v>
      </c>
      <c r="AC65" s="21">
        <f t="shared" si="14"/>
        <v>0</v>
      </c>
      <c r="AD65" s="21">
        <f t="shared" si="14"/>
        <v>0</v>
      </c>
      <c r="AE65" s="22">
        <f t="shared" si="14"/>
        <v>0</v>
      </c>
      <c r="AF65" s="21">
        <f t="shared" si="14"/>
        <v>0</v>
      </c>
      <c r="AG65" s="21">
        <f t="shared" si="14"/>
        <v>0</v>
      </c>
      <c r="AH65" s="21">
        <f t="shared" si="14"/>
        <v>0</v>
      </c>
      <c r="AI65" s="21">
        <f t="shared" si="14"/>
        <v>0</v>
      </c>
      <c r="AJ65" s="21">
        <f t="shared" si="14"/>
        <v>0</v>
      </c>
      <c r="AK65" s="20">
        <f t="shared" si="14"/>
        <v>0</v>
      </c>
      <c r="AL65" s="21">
        <f t="shared" si="14"/>
        <v>0</v>
      </c>
      <c r="AM65" s="21">
        <f t="shared" si="14"/>
        <v>0</v>
      </c>
      <c r="AN65" s="21">
        <f t="shared" si="14"/>
        <v>0</v>
      </c>
      <c r="AO65" s="22">
        <f t="shared" si="14"/>
        <v>0</v>
      </c>
      <c r="AP65" s="23"/>
      <c r="AQ65" s="58"/>
    </row>
    <row r="66" spans="1:43" x14ac:dyDescent="0.2">
      <c r="A66" s="60" t="s">
        <v>141</v>
      </c>
      <c r="B66" s="459" t="s">
        <v>181</v>
      </c>
      <c r="C66" s="25" t="s">
        <v>96</v>
      </c>
      <c r="D66" s="75"/>
      <c r="E66" s="61">
        <f t="shared" ref="E66:E69" si="15">G66+H66+I66+L66+M66+N66+Q66+R66+S66+V66+W66+X66+AA66+AB66+AC66+AF66+AG66+AH66+AK66+AL66+AM66</f>
        <v>2</v>
      </c>
      <c r="F66" s="28">
        <f t="shared" ref="F66:F69" si="16">K66+P66+U66+Z66+AE66+AJ66+AO66</f>
        <v>3</v>
      </c>
      <c r="G66" s="29">
        <v>1</v>
      </c>
      <c r="H66" s="30">
        <v>1</v>
      </c>
      <c r="I66" s="86">
        <v>0</v>
      </c>
      <c r="J66" s="30" t="s">
        <v>46</v>
      </c>
      <c r="K66" s="31">
        <v>3</v>
      </c>
      <c r="L66" s="30"/>
      <c r="M66" s="30"/>
      <c r="N66" s="30"/>
      <c r="O66" s="30"/>
      <c r="P66" s="87"/>
      <c r="Q66" s="29"/>
      <c r="R66" s="30"/>
      <c r="S66" s="30"/>
      <c r="T66" s="30"/>
      <c r="U66" s="31"/>
      <c r="V66" s="30"/>
      <c r="W66" s="30"/>
      <c r="X66" s="30"/>
      <c r="Y66" s="30"/>
      <c r="Z66" s="32"/>
      <c r="AA66" s="29"/>
      <c r="AB66" s="79"/>
      <c r="AC66" s="79"/>
      <c r="AD66" s="79"/>
      <c r="AE66" s="37"/>
      <c r="AF66" s="81"/>
      <c r="AG66" s="81"/>
      <c r="AH66" s="81"/>
      <c r="AI66" s="81"/>
      <c r="AJ66" s="34"/>
      <c r="AK66" s="88"/>
      <c r="AL66" s="89"/>
      <c r="AM66" s="89"/>
      <c r="AN66" s="89"/>
      <c r="AO66" s="90"/>
      <c r="AP66" s="91"/>
      <c r="AQ66" s="58"/>
    </row>
    <row r="67" spans="1:43" x14ac:dyDescent="0.2">
      <c r="A67" s="60" t="s">
        <v>142</v>
      </c>
      <c r="B67" s="465" t="s">
        <v>181</v>
      </c>
      <c r="C67" s="25" t="s">
        <v>97</v>
      </c>
      <c r="D67" s="68"/>
      <c r="E67" s="61">
        <f t="shared" si="15"/>
        <v>2</v>
      </c>
      <c r="F67" s="28">
        <f t="shared" si="16"/>
        <v>3</v>
      </c>
      <c r="G67" s="92"/>
      <c r="K67" s="93"/>
      <c r="L67" s="13">
        <v>1</v>
      </c>
      <c r="M67" s="13">
        <v>1</v>
      </c>
      <c r="N67" s="13">
        <v>0</v>
      </c>
      <c r="O67" s="13" t="s">
        <v>46</v>
      </c>
      <c r="P67" s="51">
        <v>3</v>
      </c>
      <c r="Q67" s="49"/>
      <c r="R67" s="13"/>
      <c r="S67" s="13"/>
      <c r="T67" s="13"/>
      <c r="U67" s="50"/>
      <c r="V67" s="13"/>
      <c r="W67" s="13"/>
      <c r="X67" s="13"/>
      <c r="Y67" s="13"/>
      <c r="Z67" s="51"/>
      <c r="AA67" s="49"/>
      <c r="AB67" s="12"/>
      <c r="AC67" s="12"/>
      <c r="AD67" s="12"/>
      <c r="AE67" s="55"/>
      <c r="AF67" s="66"/>
      <c r="AG67" s="66"/>
      <c r="AH67" s="66"/>
      <c r="AI67" s="66"/>
      <c r="AJ67" s="52"/>
      <c r="AK67" s="94"/>
      <c r="AL67" s="95"/>
      <c r="AM67" s="95"/>
      <c r="AN67" s="95"/>
      <c r="AO67" s="96"/>
      <c r="AP67" s="97"/>
      <c r="AQ67" s="58"/>
    </row>
    <row r="68" spans="1:43" x14ac:dyDescent="0.2">
      <c r="A68" s="60" t="s">
        <v>143</v>
      </c>
      <c r="B68" s="465" t="s">
        <v>181</v>
      </c>
      <c r="C68" s="25" t="s">
        <v>98</v>
      </c>
      <c r="D68" s="26"/>
      <c r="E68" s="61">
        <f t="shared" si="15"/>
        <v>2</v>
      </c>
      <c r="F68" s="28">
        <f t="shared" si="16"/>
        <v>3</v>
      </c>
      <c r="G68" s="43"/>
      <c r="H68" s="44"/>
      <c r="I68" s="44"/>
      <c r="J68" s="44"/>
      <c r="K68" s="45"/>
      <c r="L68" s="44"/>
      <c r="M68" s="44"/>
      <c r="N68" s="44"/>
      <c r="O68" s="44"/>
      <c r="P68" s="46"/>
      <c r="Q68" s="43">
        <v>1</v>
      </c>
      <c r="R68" s="44">
        <v>1</v>
      </c>
      <c r="S68" s="44">
        <v>0</v>
      </c>
      <c r="T68" s="44" t="s">
        <v>46</v>
      </c>
      <c r="U68" s="45">
        <v>3</v>
      </c>
      <c r="V68" s="44"/>
      <c r="W68" s="44"/>
      <c r="X68" s="44"/>
      <c r="Y68" s="44"/>
      <c r="Z68" s="46"/>
      <c r="AA68" s="43"/>
      <c r="AB68" s="59"/>
      <c r="AC68" s="59"/>
      <c r="AD68" s="59"/>
      <c r="AE68" s="47"/>
      <c r="AF68" s="43"/>
      <c r="AG68" s="44"/>
      <c r="AH68" s="44"/>
      <c r="AI68" s="44"/>
      <c r="AJ68" s="45"/>
      <c r="AK68" s="98"/>
      <c r="AL68" s="83"/>
      <c r="AM68" s="83"/>
      <c r="AN68" s="83"/>
      <c r="AO68" s="82"/>
      <c r="AP68" s="99"/>
      <c r="AQ68" s="58"/>
    </row>
    <row r="69" spans="1:43" ht="13.5" thickBot="1" x14ac:dyDescent="0.25">
      <c r="A69" s="60" t="s">
        <v>144</v>
      </c>
      <c r="B69" s="467" t="s">
        <v>181</v>
      </c>
      <c r="C69" s="105" t="s">
        <v>99</v>
      </c>
      <c r="D69" s="75"/>
      <c r="E69" s="61">
        <f t="shared" si="15"/>
        <v>2</v>
      </c>
      <c r="F69" s="15">
        <f t="shared" si="16"/>
        <v>3</v>
      </c>
      <c r="G69" s="49"/>
      <c r="H69" s="13"/>
      <c r="I69" s="13"/>
      <c r="J69" s="13"/>
      <c r="K69" s="50"/>
      <c r="L69" s="13"/>
      <c r="M69" s="13"/>
      <c r="N69" s="13"/>
      <c r="O69" s="13"/>
      <c r="P69" s="84"/>
      <c r="Q69" s="69"/>
      <c r="R69" s="70"/>
      <c r="S69" s="70"/>
      <c r="T69" s="70"/>
      <c r="U69" s="71"/>
      <c r="V69" s="69">
        <v>1</v>
      </c>
      <c r="W69" s="70">
        <v>1</v>
      </c>
      <c r="X69" s="70">
        <v>0</v>
      </c>
      <c r="Y69" s="70" t="s">
        <v>46</v>
      </c>
      <c r="Z69" s="71">
        <v>3</v>
      </c>
      <c r="AA69" s="49"/>
      <c r="AB69" s="12"/>
      <c r="AC69" s="12"/>
      <c r="AD69" s="12"/>
      <c r="AE69" s="55"/>
      <c r="AF69" s="70"/>
      <c r="AG69" s="70"/>
      <c r="AH69" s="70"/>
      <c r="AI69" s="70"/>
      <c r="AJ69" s="70"/>
      <c r="AK69" s="94"/>
      <c r="AL69" s="95"/>
      <c r="AM69" s="95"/>
      <c r="AN69" s="95"/>
      <c r="AO69" s="96"/>
      <c r="AP69" s="97"/>
      <c r="AQ69" s="58"/>
    </row>
    <row r="70" spans="1:43" ht="13.5" thickBot="1" x14ac:dyDescent="0.25">
      <c r="A70" s="60" t="s">
        <v>145</v>
      </c>
      <c r="B70" s="391" t="s">
        <v>211</v>
      </c>
      <c r="C70" s="392"/>
      <c r="D70" s="114"/>
      <c r="E70" s="117">
        <v>33</v>
      </c>
      <c r="F70" s="118">
        <v>20</v>
      </c>
      <c r="G70" s="119">
        <v>0</v>
      </c>
      <c r="H70" s="4">
        <v>0</v>
      </c>
      <c r="I70" s="4">
        <v>0</v>
      </c>
      <c r="J70" s="4">
        <v>0</v>
      </c>
      <c r="K70" s="120">
        <v>0</v>
      </c>
      <c r="L70" s="119">
        <v>0</v>
      </c>
      <c r="M70" s="4">
        <v>0</v>
      </c>
      <c r="N70" s="4">
        <v>0</v>
      </c>
      <c r="O70" s="4">
        <v>0</v>
      </c>
      <c r="P70" s="120">
        <v>0</v>
      </c>
      <c r="Q70" s="119">
        <v>0</v>
      </c>
      <c r="R70" s="4">
        <v>0</v>
      </c>
      <c r="S70" s="4">
        <v>0</v>
      </c>
      <c r="T70" s="4">
        <v>0</v>
      </c>
      <c r="U70" s="120">
        <v>0</v>
      </c>
      <c r="V70" s="119">
        <v>0</v>
      </c>
      <c r="W70" s="4">
        <v>0</v>
      </c>
      <c r="X70" s="4">
        <v>0</v>
      </c>
      <c r="Y70" s="4">
        <v>0</v>
      </c>
      <c r="Z70" s="120">
        <v>0</v>
      </c>
      <c r="AA70" s="119">
        <v>0</v>
      </c>
      <c r="AB70" s="4">
        <v>0</v>
      </c>
      <c r="AC70" s="4">
        <v>0</v>
      </c>
      <c r="AD70" s="4">
        <v>0</v>
      </c>
      <c r="AE70" s="120">
        <v>0</v>
      </c>
      <c r="AF70" s="119">
        <v>0</v>
      </c>
      <c r="AG70" s="4">
        <v>0</v>
      </c>
      <c r="AH70" s="4">
        <v>0</v>
      </c>
      <c r="AI70" s="4">
        <v>0</v>
      </c>
      <c r="AJ70" s="120">
        <v>0</v>
      </c>
      <c r="AK70" s="119">
        <v>0</v>
      </c>
      <c r="AL70" s="4">
        <v>0</v>
      </c>
      <c r="AM70" s="4">
        <v>0</v>
      </c>
      <c r="AN70" s="4" t="s">
        <v>129</v>
      </c>
      <c r="AO70" s="120">
        <v>20</v>
      </c>
      <c r="AP70" s="121"/>
      <c r="AQ70" s="58"/>
    </row>
    <row r="71" spans="1:43" ht="13.5" thickBot="1" x14ac:dyDescent="0.25">
      <c r="A71" s="60" t="s">
        <v>40</v>
      </c>
      <c r="B71" s="391" t="s">
        <v>212</v>
      </c>
      <c r="C71" s="392"/>
      <c r="D71" s="114"/>
      <c r="E71" s="112">
        <f t="shared" ref="E71" si="17">G71+H71+I71+L71+M71+N71+Q71+R71+S71+V71+W71+X71+AA71+AB71+AC71+AF71+AG71+AH71+AK71+AL71+AM71</f>
        <v>0</v>
      </c>
      <c r="F71" s="118">
        <v>10</v>
      </c>
      <c r="G71" s="126">
        <v>0</v>
      </c>
      <c r="H71" s="127">
        <v>0</v>
      </c>
      <c r="I71" s="127">
        <v>0</v>
      </c>
      <c r="J71" s="127">
        <v>0</v>
      </c>
      <c r="K71" s="128">
        <v>0</v>
      </c>
      <c r="L71" s="126">
        <v>0</v>
      </c>
      <c r="M71" s="127">
        <v>0</v>
      </c>
      <c r="N71" s="127">
        <v>0</v>
      </c>
      <c r="O71" s="127">
        <v>0</v>
      </c>
      <c r="P71" s="128">
        <v>0</v>
      </c>
      <c r="Q71" s="126">
        <v>0</v>
      </c>
      <c r="R71" s="127">
        <v>0</v>
      </c>
      <c r="S71" s="127">
        <v>0</v>
      </c>
      <c r="T71" s="127">
        <v>0</v>
      </c>
      <c r="U71" s="128">
        <v>0</v>
      </c>
      <c r="V71" s="126">
        <v>0</v>
      </c>
      <c r="W71" s="127">
        <v>0</v>
      </c>
      <c r="X71" s="127">
        <v>0</v>
      </c>
      <c r="Y71" s="127">
        <v>0</v>
      </c>
      <c r="Z71" s="128">
        <v>0</v>
      </c>
      <c r="AA71" s="126">
        <v>0</v>
      </c>
      <c r="AB71" s="127">
        <v>0</v>
      </c>
      <c r="AC71" s="127">
        <v>0</v>
      </c>
      <c r="AD71" s="127">
        <v>0</v>
      </c>
      <c r="AE71" s="128">
        <v>0</v>
      </c>
      <c r="AF71" s="126">
        <v>0</v>
      </c>
      <c r="AG71" s="127">
        <v>0</v>
      </c>
      <c r="AH71" s="127">
        <v>0</v>
      </c>
      <c r="AI71" s="127">
        <v>0</v>
      </c>
      <c r="AJ71" s="128">
        <v>0</v>
      </c>
      <c r="AK71" s="126">
        <v>0</v>
      </c>
      <c r="AL71" s="127">
        <v>0</v>
      </c>
      <c r="AM71" s="127">
        <v>0</v>
      </c>
      <c r="AN71" s="118" t="s">
        <v>129</v>
      </c>
      <c r="AO71" s="208">
        <v>10</v>
      </c>
      <c r="AP71" s="121"/>
      <c r="AQ71" s="58"/>
    </row>
    <row r="72" spans="1:43" ht="13.5" thickBot="1" x14ac:dyDescent="0.25">
      <c r="A72" s="20"/>
      <c r="B72" s="240"/>
      <c r="C72" s="241" t="s">
        <v>100</v>
      </c>
      <c r="D72" s="73"/>
      <c r="E72" s="346">
        <f>E8+E29+E34+E49+E65</f>
        <v>150</v>
      </c>
      <c r="F72" s="347">
        <f>F8+F29+F34+F49+F65+F70+F71+F77</f>
        <v>209</v>
      </c>
      <c r="G72" s="101">
        <f t="shared" ref="G72:X72" si="18">G8+G29+G34+G49+G65</f>
        <v>12</v>
      </c>
      <c r="H72" s="102">
        <f t="shared" si="18"/>
        <v>10</v>
      </c>
      <c r="I72" s="102">
        <f t="shared" si="18"/>
        <v>2</v>
      </c>
      <c r="J72" s="102">
        <f t="shared" si="18"/>
        <v>0</v>
      </c>
      <c r="K72" s="103">
        <f t="shared" si="18"/>
        <v>29</v>
      </c>
      <c r="L72" s="102">
        <f t="shared" si="18"/>
        <v>14</v>
      </c>
      <c r="M72" s="102">
        <f t="shared" si="18"/>
        <v>12</v>
      </c>
      <c r="N72" s="102">
        <f t="shared" si="18"/>
        <v>0</v>
      </c>
      <c r="O72" s="102">
        <f t="shared" si="18"/>
        <v>0</v>
      </c>
      <c r="P72" s="102">
        <f t="shared" si="18"/>
        <v>31</v>
      </c>
      <c r="Q72" s="101">
        <f t="shared" si="18"/>
        <v>11</v>
      </c>
      <c r="R72" s="102">
        <f t="shared" si="18"/>
        <v>10</v>
      </c>
      <c r="S72" s="102">
        <f t="shared" si="18"/>
        <v>3</v>
      </c>
      <c r="T72" s="102">
        <f t="shared" si="18"/>
        <v>0</v>
      </c>
      <c r="U72" s="103">
        <f t="shared" si="18"/>
        <v>31</v>
      </c>
      <c r="V72" s="102">
        <f t="shared" si="18"/>
        <v>13</v>
      </c>
      <c r="W72" s="102">
        <f t="shared" si="18"/>
        <v>12</v>
      </c>
      <c r="X72" s="102">
        <f t="shared" si="18"/>
        <v>4</v>
      </c>
      <c r="Y72" s="102">
        <v>0</v>
      </c>
      <c r="Z72" s="102">
        <f>Z8+Z29+Z34+Z49+Z65</f>
        <v>32</v>
      </c>
      <c r="AA72" s="101">
        <f>AA8+AA29+AA34+AA49+AA65</f>
        <v>11</v>
      </c>
      <c r="AB72" s="102">
        <f>AB8+AB29+AB34+AB49+AB65</f>
        <v>10</v>
      </c>
      <c r="AC72" s="102">
        <f>AC8+AC29+AC34+AC49+AC65</f>
        <v>2</v>
      </c>
      <c r="AD72" s="102">
        <f>AD8+AD29+AD34+AD65</f>
        <v>0</v>
      </c>
      <c r="AE72" s="103">
        <f t="shared" ref="AE72:AN72" si="19">AE8+AE29+AE34+AE49+AE65</f>
        <v>28</v>
      </c>
      <c r="AF72" s="102">
        <f t="shared" si="19"/>
        <v>10</v>
      </c>
      <c r="AG72" s="102">
        <f t="shared" si="19"/>
        <v>2</v>
      </c>
      <c r="AH72" s="102">
        <f t="shared" si="19"/>
        <v>12</v>
      </c>
      <c r="AI72" s="102">
        <f t="shared" si="19"/>
        <v>0</v>
      </c>
      <c r="AJ72" s="102">
        <f t="shared" si="19"/>
        <v>28</v>
      </c>
      <c r="AK72" s="101">
        <f t="shared" si="19"/>
        <v>0</v>
      </c>
      <c r="AL72" s="102">
        <f t="shared" si="19"/>
        <v>0</v>
      </c>
      <c r="AM72" s="102">
        <f t="shared" si="19"/>
        <v>0</v>
      </c>
      <c r="AN72" s="102">
        <f t="shared" si="19"/>
        <v>0</v>
      </c>
      <c r="AO72" s="103">
        <v>30</v>
      </c>
      <c r="AP72" s="23"/>
      <c r="AQ72" s="58"/>
    </row>
    <row r="73" spans="1:43" x14ac:dyDescent="0.2">
      <c r="A73" s="75"/>
      <c r="B73" s="104"/>
      <c r="C73" s="105" t="s">
        <v>101</v>
      </c>
      <c r="D73" s="75"/>
      <c r="E73" s="112">
        <f t="shared" ref="E73:E74" si="20">J73+O73+T73+Y73+AD73+AI73+AN73</f>
        <v>3</v>
      </c>
      <c r="F73" s="106"/>
      <c r="G73" s="76"/>
      <c r="H73" s="30"/>
      <c r="I73" s="30"/>
      <c r="J73" s="107">
        <f>SUM(COUNTIF(J$9:J$28,"a"),COUNTIF(J$30:J$33,"a"),COUNTIF(J$36:J$48,"a"),COUNTIF(J$50:J$56,"a"),COUNTIF(J$58:J$64,"a"),COUNTIF(J$66:J$71,"a"),COUNTIF(J$78:J$80,"a"))</f>
        <v>2</v>
      </c>
      <c r="K73" s="108"/>
      <c r="L73" s="30"/>
      <c r="M73" s="30"/>
      <c r="N73" s="30"/>
      <c r="O73" s="107">
        <f>SUM(COUNTIF(O$9:O$28,"a"),COUNTIF(O$30:O$33,"a"),COUNTIF(O$36:O$48,"a"),COUNTIF(O$50:O$56,"a"),COUNTIF(O$58:O$64,"a"),COUNTIF(O$66:O$71,"a"),COUNTIF(O$78:O$80,"a"))</f>
        <v>1</v>
      </c>
      <c r="P73" s="87"/>
      <c r="Q73" s="29"/>
      <c r="R73" s="30"/>
      <c r="S73" s="30"/>
      <c r="T73" s="107">
        <f>SUM(COUNTIF(T$9:T$28,"a"),COUNTIF(T$30:T$33,"a"),COUNTIF(T$36:T$48,"a"),COUNTIF(T$50:T$56,"a"),COUNTIF(T$58:T$64,"a"),COUNTIF(T$66:T$71,"a"))</f>
        <v>0</v>
      </c>
      <c r="U73" s="108"/>
      <c r="V73" s="30"/>
      <c r="W73" s="30"/>
      <c r="X73" s="30"/>
      <c r="Y73" s="107">
        <f>SUM(COUNTIF(Y$9:Y$28,"a"),COUNTIF(Y$30:Y$33,"a"),COUNTIF(Y$36:Y$48,"a"),COUNTIF(Y$50:Y$56,"a"),COUNTIF(Y$58:Y$64,"a"),COUNTIF(Y$66:Y$71,"a"))</f>
        <v>0</v>
      </c>
      <c r="Z73" s="87"/>
      <c r="AA73" s="29"/>
      <c r="AB73" s="30"/>
      <c r="AC73" s="30"/>
      <c r="AD73" s="107">
        <f>SUM(COUNTIF(AD$9:AD$28,"a"),COUNTIF(AD$30:AD$33,"a"),COUNTIF(AD$36:AD$48,"a"),COUNTIF(AD$50:AD$56,"a"),COUNTIF(AD$58:AD$64,"a"),COUNTIF(AD$66:AD$71,"a"))</f>
        <v>0</v>
      </c>
      <c r="AE73" s="108"/>
      <c r="AF73" s="30"/>
      <c r="AG73" s="30"/>
      <c r="AH73" s="30"/>
      <c r="AI73" s="107">
        <f>SUM(COUNTIF(AI$9:AI$28,"a"),COUNTIF(AI$30:AI$33,"a"),COUNTIF(AI$36:AI$48,"a"),COUNTIF(AI$50:AI$56,"a"),COUNTIF(AI$58:AI$64,"a"),COUNTIF(AI$66:AI$71,"a"))</f>
        <v>0</v>
      </c>
      <c r="AJ73" s="87"/>
      <c r="AK73" s="76"/>
      <c r="AL73" s="77"/>
      <c r="AM73" s="77"/>
      <c r="AN73" s="107">
        <v>0</v>
      </c>
      <c r="AO73" s="38"/>
      <c r="AP73" s="38"/>
      <c r="AQ73" s="58"/>
    </row>
    <row r="74" spans="1:43" x14ac:dyDescent="0.2">
      <c r="A74" s="68"/>
      <c r="B74" s="109"/>
      <c r="C74" s="48" t="s">
        <v>102</v>
      </c>
      <c r="D74" s="68"/>
      <c r="E74" s="112">
        <f t="shared" si="20"/>
        <v>27</v>
      </c>
      <c r="F74" s="28"/>
      <c r="G74" s="29"/>
      <c r="H74" s="30"/>
      <c r="I74" s="30"/>
      <c r="J74" s="107">
        <f>SUM(COUNTIF(J$9:J$28,"e"),COUNTIF(J$30:J$33,"e"),COUNTIF(J$36:J$48,"e"),COUNTIF(J$50:J$56,"e"),COUNTIF(J$58:J$64,"e"),COUNTIF(J$66:J$71,"e"))</f>
        <v>5</v>
      </c>
      <c r="K74" s="108"/>
      <c r="L74" s="30"/>
      <c r="M74" s="30"/>
      <c r="N74" s="30"/>
      <c r="O74" s="107">
        <v>5</v>
      </c>
      <c r="P74" s="87"/>
      <c r="Q74" s="29"/>
      <c r="R74" s="30"/>
      <c r="S74" s="30"/>
      <c r="T74" s="107">
        <f>SUM(COUNTIF(T$9:T$28,"e"),COUNTIF(T$30:T$33,"e"),COUNTIF(T$36:T$48,"e"),COUNTIF(T$50:T$56,"e"),COUNTIF(T$58:T$64,"e"),COUNTIF(T$66:T$71,"e"))</f>
        <v>4</v>
      </c>
      <c r="U74" s="108"/>
      <c r="V74" s="30"/>
      <c r="W74" s="30"/>
      <c r="X74" s="30"/>
      <c r="Y74" s="107">
        <f>SUM(COUNTIF(Y$9:Y$28,"e"),COUNTIF(Y$30:Y$33,"e"),COUNTIF(Y$36:Y$48,"e"),COUNTIF(Y$50:Y$56,"e"),COUNTIF(Y$58:Y$64,"e"),COUNTIF(Y$66:Y$71,"e"))</f>
        <v>4</v>
      </c>
      <c r="Z74" s="87"/>
      <c r="AA74" s="29"/>
      <c r="AB74" s="30"/>
      <c r="AC74" s="30"/>
      <c r="AD74" s="107">
        <f>SUM(COUNTIF(AD$9:AD$28,"e"),COUNTIF(AD$30:AD$33,"e"),COUNTIF(AD$36:AD$48,"e"),COUNTIF(AD$50:AD$56,"e"),COUNTIF(AD$58:AD$64,"e"),COUNTIF(AD$66:AD$71,"e"))</f>
        <v>4</v>
      </c>
      <c r="AE74" s="108"/>
      <c r="AF74" s="30"/>
      <c r="AG74" s="30"/>
      <c r="AH74" s="30"/>
      <c r="AI74" s="107">
        <v>5</v>
      </c>
      <c r="AJ74" s="87"/>
      <c r="AK74" s="29"/>
      <c r="AL74" s="30"/>
      <c r="AM74" s="30"/>
      <c r="AN74" s="107">
        <f>SUM(COUNTIF(AN$9:AN$28,"e"),COUNTIF(AN$30:AN$33,"e"),COUNTIF(AN$36:AN$48,"e"),COUNTIF(AN$50:AN$56,"e"),COUNTIF(AN$58:AN$64,"e"),COUNTIF(AN$66:AN$71,"e"))</f>
        <v>0</v>
      </c>
      <c r="AO74" s="31"/>
      <c r="AP74" s="38"/>
      <c r="AQ74" s="58"/>
    </row>
    <row r="75" spans="1:43" ht="13.5" thickBot="1" x14ac:dyDescent="0.25">
      <c r="A75" s="80"/>
      <c r="B75" s="110"/>
      <c r="C75" s="111" t="s">
        <v>103</v>
      </c>
      <c r="D75" s="75"/>
      <c r="E75" s="112">
        <f>J75+O75+T75+Y75+AD75+AI75+AN75</f>
        <v>24</v>
      </c>
      <c r="F75" s="15"/>
      <c r="G75" s="49"/>
      <c r="H75" s="13"/>
      <c r="I75" s="13"/>
      <c r="J75" s="107">
        <f>SUM(COUNTIF(J$9:J$28,"m"),COUNTIF(J$30:J$33,"m"),COUNTIF(J$36:J$48,"m"),COUNTIF(J$50:J$56,"m"),COUNTIF(J$58:J$64,"m"),COUNTIF(J$66:J$71,"m"))</f>
        <v>2</v>
      </c>
      <c r="K75" s="113"/>
      <c r="L75" s="13"/>
      <c r="M75" s="13"/>
      <c r="N75" s="13"/>
      <c r="O75" s="107">
        <v>3</v>
      </c>
      <c r="P75" s="84"/>
      <c r="Q75" s="49"/>
      <c r="R75" s="13"/>
      <c r="S75" s="13"/>
      <c r="T75" s="107">
        <f>SUM(COUNTIF(T$9:T$28,"m"),COUNTIF(T$30:T$33,"m"),COUNTIF(T$36:T$48,"m"),COUNTIF(T$50:T$56,"m"),COUNTIF(T$58:T$64,"m"),COUNTIF(T$66:T$71,"m"))</f>
        <v>5</v>
      </c>
      <c r="U75" s="113"/>
      <c r="V75" s="13"/>
      <c r="W75" s="13"/>
      <c r="X75" s="13"/>
      <c r="Y75" s="107">
        <v>6</v>
      </c>
      <c r="Z75" s="84"/>
      <c r="AA75" s="49"/>
      <c r="AB75" s="13"/>
      <c r="AC75" s="13"/>
      <c r="AD75" s="107">
        <f>SUM(COUNTIF(AD$9:AD$28,"m"),COUNTIF(AD$30:AD$33,"m"),COUNTIF(AD$36:AD$48,"m"),COUNTIF(AD$50:AD$56,"m"),COUNTIF(AD$58:AD$64,"m"),COUNTIF(AD$66:AD$71,"m"))</f>
        <v>4</v>
      </c>
      <c r="AE75" s="113"/>
      <c r="AF75" s="13"/>
      <c r="AG75" s="13"/>
      <c r="AH75" s="13"/>
      <c r="AI75" s="107">
        <v>2</v>
      </c>
      <c r="AJ75" s="84"/>
      <c r="AK75" s="49"/>
      <c r="AL75" s="13"/>
      <c r="AM75" s="13"/>
      <c r="AN75" s="107">
        <f>SUM(COUNTIF(AN$9:AN$28,"m"),COUNTIF(AN$30:AN$33,"m"),COUNTIF(AN$36:AN$48,"m"),COUNTIF(AN$50:AN$56,"m"),COUNTIF(AN$58:AN$64,"m"),COUNTIF(AN$66:AN$71,"m"))</f>
        <v>2</v>
      </c>
      <c r="AO75" s="50"/>
      <c r="AP75" s="57"/>
      <c r="AQ75" s="58"/>
    </row>
    <row r="76" spans="1:43" ht="13.5" thickBot="1" x14ac:dyDescent="0.25">
      <c r="A76" s="114"/>
      <c r="B76" s="5"/>
      <c r="C76" s="115" t="s">
        <v>104</v>
      </c>
      <c r="D76" s="116"/>
      <c r="E76" s="117">
        <f>J76+O76+T76+Y76+AD76+AI76+AN76</f>
        <v>54</v>
      </c>
      <c r="F76" s="118"/>
      <c r="G76" s="119">
        <v>0</v>
      </c>
      <c r="H76" s="4">
        <v>0</v>
      </c>
      <c r="I76" s="4">
        <v>0</v>
      </c>
      <c r="J76" s="4">
        <f>SUM(J73:J75)</f>
        <v>9</v>
      </c>
      <c r="K76" s="120">
        <v>0</v>
      </c>
      <c r="L76" s="4">
        <v>0</v>
      </c>
      <c r="M76" s="4">
        <v>0</v>
      </c>
      <c r="N76" s="4">
        <v>0</v>
      </c>
      <c r="O76" s="4">
        <f>SUM(O73:O75)</f>
        <v>9</v>
      </c>
      <c r="P76" s="4">
        <v>0</v>
      </c>
      <c r="Q76" s="119">
        <v>0</v>
      </c>
      <c r="R76" s="4">
        <v>0</v>
      </c>
      <c r="S76" s="4">
        <v>0</v>
      </c>
      <c r="T76" s="4">
        <f>SUM(T73:T75)</f>
        <v>9</v>
      </c>
      <c r="U76" s="120"/>
      <c r="V76" s="4">
        <v>0</v>
      </c>
      <c r="W76" s="4">
        <v>0</v>
      </c>
      <c r="X76" s="4">
        <v>0</v>
      </c>
      <c r="Y76" s="4">
        <f>SUM(Y73:Y75)</f>
        <v>10</v>
      </c>
      <c r="Z76" s="4"/>
      <c r="AA76" s="119">
        <v>0</v>
      </c>
      <c r="AB76" s="4">
        <v>0</v>
      </c>
      <c r="AC76" s="4">
        <v>0</v>
      </c>
      <c r="AD76" s="4">
        <f>SUM(AD73:AD75)</f>
        <v>8</v>
      </c>
      <c r="AE76" s="120">
        <v>0</v>
      </c>
      <c r="AF76" s="4">
        <v>0</v>
      </c>
      <c r="AG76" s="4">
        <v>0</v>
      </c>
      <c r="AH76" s="4">
        <v>0</v>
      </c>
      <c r="AI76" s="4">
        <f>SUM(AI73:AI75)</f>
        <v>7</v>
      </c>
      <c r="AJ76" s="4">
        <v>0</v>
      </c>
      <c r="AK76" s="119">
        <v>0</v>
      </c>
      <c r="AL76" s="4">
        <v>0</v>
      </c>
      <c r="AM76" s="4">
        <v>0</v>
      </c>
      <c r="AN76" s="4">
        <f>SUM(AN73:AN75)</f>
        <v>2</v>
      </c>
      <c r="AO76" s="120">
        <v>0</v>
      </c>
      <c r="AP76" s="121"/>
      <c r="AQ76" s="58"/>
    </row>
    <row r="77" spans="1:43" ht="13.5" thickBot="1" x14ac:dyDescent="0.25">
      <c r="A77" s="122"/>
      <c r="B77" s="123" t="s">
        <v>168</v>
      </c>
      <c r="C77" s="196"/>
      <c r="D77" s="124"/>
      <c r="E77" s="125">
        <f>SUM(E78:E80)</f>
        <v>5</v>
      </c>
      <c r="F77" s="125">
        <f>SUM(F78:F80)</f>
        <v>0</v>
      </c>
      <c r="G77" s="126"/>
      <c r="H77" s="127"/>
      <c r="I77" s="127"/>
      <c r="J77" s="127"/>
      <c r="K77" s="128"/>
      <c r="L77" s="126"/>
      <c r="M77" s="127"/>
      <c r="N77" s="127"/>
      <c r="O77" s="127"/>
      <c r="P77" s="128"/>
      <c r="Q77" s="126"/>
      <c r="R77" s="127"/>
      <c r="S77" s="127"/>
      <c r="T77" s="127"/>
      <c r="U77" s="128"/>
      <c r="V77" s="126"/>
      <c r="W77" s="127"/>
      <c r="X77" s="127"/>
      <c r="Y77" s="127"/>
      <c r="Z77" s="128"/>
      <c r="AA77" s="126"/>
      <c r="AB77" s="127"/>
      <c r="AC77" s="127"/>
      <c r="AD77" s="127"/>
      <c r="AE77" s="128"/>
      <c r="AF77" s="126"/>
      <c r="AG77" s="127"/>
      <c r="AH77" s="127"/>
      <c r="AI77" s="127"/>
      <c r="AJ77" s="128"/>
      <c r="AK77" s="126"/>
      <c r="AL77" s="127"/>
      <c r="AM77" s="8"/>
      <c r="AN77" s="8"/>
      <c r="AO77" s="129"/>
      <c r="AP77" s="130"/>
      <c r="AQ77" s="58"/>
    </row>
    <row r="78" spans="1:43" x14ac:dyDescent="0.2">
      <c r="A78" s="239" t="s">
        <v>41</v>
      </c>
      <c r="B78" s="56" t="s">
        <v>219</v>
      </c>
      <c r="C78" s="131" t="s">
        <v>105</v>
      </c>
      <c r="D78" s="132"/>
      <c r="E78" s="133">
        <f>G78+H78+I78+L78+M78+N78+Q78+R78+S78+V78+W78+X78+AA78+AB78+AC78+AF78+AG78+AH78+AK78+AL78+AM78</f>
        <v>2</v>
      </c>
      <c r="F78" s="133">
        <v>0</v>
      </c>
      <c r="G78" s="136">
        <v>0</v>
      </c>
      <c r="H78" s="136">
        <v>0</v>
      </c>
      <c r="I78" s="136">
        <v>2</v>
      </c>
      <c r="J78" s="136" t="s">
        <v>44</v>
      </c>
      <c r="K78" s="140">
        <v>2</v>
      </c>
      <c r="L78" s="136"/>
      <c r="M78" s="136"/>
      <c r="N78" s="136"/>
      <c r="O78" s="136"/>
      <c r="P78" s="137"/>
      <c r="Q78" s="138"/>
      <c r="R78" s="136"/>
      <c r="S78" s="139"/>
      <c r="T78" s="136"/>
      <c r="U78" s="140"/>
      <c r="V78" s="136"/>
      <c r="W78" s="134"/>
      <c r="X78" s="134"/>
      <c r="Y78" s="134"/>
      <c r="Z78" s="141"/>
      <c r="AA78" s="142"/>
      <c r="AB78" s="134"/>
      <c r="AC78" s="134"/>
      <c r="AD78" s="134"/>
      <c r="AE78" s="135"/>
      <c r="AF78" s="136"/>
      <c r="AG78" s="136"/>
      <c r="AH78" s="136"/>
      <c r="AI78" s="136"/>
      <c r="AJ78" s="143"/>
      <c r="AK78" s="144"/>
      <c r="AL78" s="145"/>
      <c r="AM78" s="136"/>
      <c r="AN78" s="136"/>
      <c r="AO78" s="146"/>
      <c r="AP78" s="147"/>
      <c r="AQ78" s="58"/>
    </row>
    <row r="79" spans="1:43" x14ac:dyDescent="0.2">
      <c r="A79" s="100" t="s">
        <v>42</v>
      </c>
      <c r="B79" s="56" t="s">
        <v>220</v>
      </c>
      <c r="C79" s="148" t="s">
        <v>106</v>
      </c>
      <c r="D79" s="242"/>
      <c r="E79" s="61">
        <f>G79+H79+I79+L79+M79+N79+Q79+R79+S79+V79+W79+X79+AA79+AB79+AC79+AF79+AG79+AH79+AK79+AL79+AM79</f>
        <v>2</v>
      </c>
      <c r="F79" s="62">
        <v>0</v>
      </c>
      <c r="G79" s="67"/>
      <c r="H79" s="66"/>
      <c r="I79" s="54"/>
      <c r="J79" s="54"/>
      <c r="K79" s="96"/>
      <c r="L79" s="49">
        <v>0</v>
      </c>
      <c r="M79" s="13">
        <v>0</v>
      </c>
      <c r="N79" s="13">
        <v>2</v>
      </c>
      <c r="O79" s="13" t="s">
        <v>44</v>
      </c>
      <c r="P79" s="113">
        <v>2</v>
      </c>
      <c r="Q79" s="49"/>
      <c r="R79" s="13"/>
      <c r="S79" s="13"/>
      <c r="T79" s="13"/>
      <c r="U79" s="113"/>
      <c r="V79" s="13"/>
      <c r="W79" s="54"/>
      <c r="X79" s="54"/>
      <c r="Y79" s="54"/>
      <c r="Z79" s="95"/>
      <c r="AA79" s="53"/>
      <c r="AB79" s="54"/>
      <c r="AC79" s="54"/>
      <c r="AD79" s="54"/>
      <c r="AE79" s="96"/>
      <c r="AF79" s="13"/>
      <c r="AG79" s="13"/>
      <c r="AH79" s="13"/>
      <c r="AI79" s="13"/>
      <c r="AJ79" s="243"/>
      <c r="AK79" s="11"/>
      <c r="AL79" s="12"/>
      <c r="AM79" s="13"/>
      <c r="AN79" s="13"/>
      <c r="AO79" s="14"/>
      <c r="AP79" s="63"/>
      <c r="AQ79" s="58"/>
    </row>
    <row r="80" spans="1:43" ht="13.5" thickBot="1" x14ac:dyDescent="0.25">
      <c r="A80" s="360" t="s">
        <v>43</v>
      </c>
      <c r="B80" s="361" t="s">
        <v>45</v>
      </c>
      <c r="C80" s="362" t="s">
        <v>107</v>
      </c>
      <c r="D80" s="363"/>
      <c r="E80" s="364">
        <v>1</v>
      </c>
      <c r="F80" s="364">
        <v>0</v>
      </c>
      <c r="G80" s="365">
        <v>0</v>
      </c>
      <c r="H80" s="366">
        <v>1</v>
      </c>
      <c r="I80" s="367">
        <v>0</v>
      </c>
      <c r="J80" s="368" t="s">
        <v>44</v>
      </c>
      <c r="K80" s="369">
        <v>0</v>
      </c>
      <c r="L80" s="370"/>
      <c r="M80" s="371"/>
      <c r="N80" s="372"/>
      <c r="O80" s="373"/>
      <c r="P80" s="374"/>
      <c r="Q80" s="365"/>
      <c r="R80" s="367"/>
      <c r="S80" s="367"/>
      <c r="T80" s="367"/>
      <c r="U80" s="369"/>
      <c r="V80" s="375"/>
      <c r="W80" s="376"/>
      <c r="X80" s="376"/>
      <c r="Y80" s="376"/>
      <c r="Z80" s="377"/>
      <c r="AA80" s="365"/>
      <c r="AB80" s="367"/>
      <c r="AC80" s="367"/>
      <c r="AD80" s="367"/>
      <c r="AE80" s="369"/>
      <c r="AF80" s="365"/>
      <c r="AG80" s="367"/>
      <c r="AH80" s="367"/>
      <c r="AI80" s="367"/>
      <c r="AJ80" s="369"/>
      <c r="AK80" s="365"/>
      <c r="AL80" s="367"/>
      <c r="AM80" s="367"/>
      <c r="AN80" s="367"/>
      <c r="AO80" s="369"/>
      <c r="AP80" s="378"/>
    </row>
    <row r="81" spans="1:56" x14ac:dyDescent="0.2">
      <c r="A81" s="150"/>
      <c r="C81" s="149"/>
      <c r="D81" s="51"/>
      <c r="AP81" s="1"/>
    </row>
    <row r="82" spans="1:56" s="72" customFormat="1" ht="12.75" customHeight="1" x14ac:dyDescent="0.2">
      <c r="A82" s="151"/>
      <c r="B82" s="218" t="s">
        <v>113</v>
      </c>
      <c r="C82" s="219" t="s">
        <v>114</v>
      </c>
      <c r="D82" s="220" t="s">
        <v>121</v>
      </c>
      <c r="E82" s="221" t="s">
        <v>54</v>
      </c>
      <c r="F82" s="221" t="s">
        <v>55</v>
      </c>
      <c r="G82" s="221" t="s">
        <v>8</v>
      </c>
      <c r="H82" s="221" t="s">
        <v>56</v>
      </c>
      <c r="I82" s="152"/>
      <c r="J82" s="152"/>
      <c r="K82" s="152"/>
      <c r="L82" s="152"/>
      <c r="M82" s="152"/>
      <c r="AI82" s="153"/>
      <c r="AJ82" s="153"/>
      <c r="AK82" s="153"/>
      <c r="AL82" s="153"/>
      <c r="AM82" s="153"/>
      <c r="AN82" s="153"/>
      <c r="AO82" s="153"/>
      <c r="AP82" s="154"/>
      <c r="AQ82" s="154"/>
      <c r="AX82" s="155"/>
      <c r="AY82" s="156"/>
      <c r="AZ82" s="157"/>
      <c r="BA82" s="417"/>
      <c r="BB82" s="417"/>
      <c r="BC82" s="417"/>
      <c r="BD82" s="158"/>
    </row>
    <row r="83" spans="1:56" s="72" customFormat="1" ht="12.75" customHeight="1" x14ac:dyDescent="0.2">
      <c r="A83" s="151"/>
      <c r="B83" s="159"/>
      <c r="C83" s="160"/>
      <c r="D83" s="161"/>
      <c r="E83" s="418"/>
      <c r="F83" s="419"/>
      <c r="G83" s="420"/>
      <c r="H83" s="162"/>
      <c r="I83" s="152"/>
      <c r="J83" s="152"/>
      <c r="K83" s="152"/>
      <c r="L83" s="152"/>
      <c r="M83" s="152"/>
      <c r="AI83" s="153"/>
      <c r="AJ83" s="153"/>
      <c r="AK83" s="153"/>
      <c r="AL83" s="153"/>
      <c r="AM83" s="153"/>
      <c r="AN83" s="153"/>
      <c r="AO83" s="153"/>
      <c r="AP83" s="154"/>
      <c r="AQ83" s="154"/>
      <c r="AX83" s="155"/>
      <c r="AY83" s="156"/>
      <c r="AZ83" s="157"/>
      <c r="BA83" s="158"/>
      <c r="BB83" s="158"/>
      <c r="BC83" s="158"/>
      <c r="BD83" s="158"/>
    </row>
    <row r="84" spans="1:56" s="72" customFormat="1" ht="12.75" customHeight="1" thickBot="1" x14ac:dyDescent="0.25">
      <c r="A84" s="151"/>
      <c r="B84" s="438" t="s">
        <v>115</v>
      </c>
      <c r="C84" s="439"/>
      <c r="D84" s="439"/>
      <c r="E84" s="439"/>
      <c r="F84" s="439"/>
      <c r="G84" s="439"/>
      <c r="H84" s="440"/>
      <c r="I84" s="152"/>
      <c r="J84" s="152"/>
      <c r="K84" s="152"/>
      <c r="L84" s="152"/>
      <c r="M84" s="152"/>
      <c r="AI84" s="153"/>
      <c r="AJ84" s="153"/>
      <c r="AK84" s="153"/>
      <c r="AL84" s="153"/>
      <c r="AM84" s="153"/>
      <c r="AN84" s="153"/>
      <c r="AO84" s="153"/>
      <c r="AP84" s="154"/>
      <c r="AQ84" s="154"/>
      <c r="AX84" s="155"/>
      <c r="AY84" s="156"/>
      <c r="AZ84" s="157"/>
      <c r="BA84" s="158"/>
      <c r="BB84" s="158"/>
      <c r="BC84" s="158"/>
      <c r="BD84" s="158"/>
    </row>
    <row r="85" spans="1:56" s="72" customFormat="1" ht="12.75" customHeight="1" x14ac:dyDescent="0.2">
      <c r="A85" s="151"/>
      <c r="B85" s="222" t="s">
        <v>213</v>
      </c>
      <c r="C85" s="348" t="s">
        <v>84</v>
      </c>
      <c r="D85" s="349">
        <v>3</v>
      </c>
      <c r="E85" s="350">
        <v>1</v>
      </c>
      <c r="F85" s="350">
        <v>1</v>
      </c>
      <c r="G85" s="350">
        <v>0</v>
      </c>
      <c r="H85" s="351" t="s">
        <v>46</v>
      </c>
      <c r="I85" s="152"/>
      <c r="J85" s="152"/>
      <c r="K85" s="152"/>
      <c r="L85" s="152"/>
      <c r="M85" s="152"/>
      <c r="AI85" s="153"/>
      <c r="AJ85" s="153"/>
      <c r="AK85" s="153"/>
      <c r="AL85" s="153"/>
      <c r="AM85" s="153"/>
      <c r="AN85" s="153"/>
      <c r="AO85" s="153"/>
      <c r="AP85" s="154"/>
      <c r="AQ85" s="154"/>
      <c r="AX85" s="155"/>
      <c r="AY85" s="156"/>
      <c r="AZ85" s="157"/>
      <c r="BA85" s="158"/>
      <c r="BB85" s="158"/>
      <c r="BC85" s="158"/>
      <c r="BD85" s="158"/>
    </row>
    <row r="86" spans="1:56" s="72" customFormat="1" ht="12.75" customHeight="1" x14ac:dyDescent="0.2">
      <c r="A86" s="151"/>
      <c r="B86" s="223" t="s">
        <v>214</v>
      </c>
      <c r="C86" s="227" t="s">
        <v>87</v>
      </c>
      <c r="D86" s="352">
        <v>4</v>
      </c>
      <c r="E86" s="353">
        <v>2</v>
      </c>
      <c r="F86" s="353">
        <v>1</v>
      </c>
      <c r="G86" s="353">
        <v>0</v>
      </c>
      <c r="H86" s="354" t="s">
        <v>46</v>
      </c>
      <c r="I86" s="152"/>
      <c r="J86" s="152"/>
      <c r="K86" s="152"/>
      <c r="L86" s="152"/>
      <c r="M86" s="152"/>
      <c r="AI86" s="153"/>
      <c r="AJ86" s="153"/>
      <c r="AK86" s="153"/>
      <c r="AL86" s="153"/>
      <c r="AM86" s="153"/>
      <c r="AN86" s="153"/>
      <c r="AO86" s="153"/>
      <c r="AP86" s="154"/>
      <c r="AQ86" s="154"/>
      <c r="AX86" s="155"/>
      <c r="AY86" s="156"/>
      <c r="AZ86" s="157"/>
      <c r="BA86" s="158"/>
      <c r="BB86" s="158"/>
      <c r="BC86" s="158"/>
      <c r="BD86" s="158"/>
    </row>
    <row r="87" spans="1:56" s="72" customFormat="1" ht="12.75" customHeight="1" x14ac:dyDescent="0.2">
      <c r="A87" s="151"/>
      <c r="B87" s="224" t="s">
        <v>202</v>
      </c>
      <c r="C87" s="359" t="s">
        <v>169</v>
      </c>
      <c r="D87" s="352">
        <v>3</v>
      </c>
      <c r="E87" s="353">
        <v>1</v>
      </c>
      <c r="F87" s="353">
        <v>1</v>
      </c>
      <c r="G87" s="353">
        <v>0</v>
      </c>
      <c r="H87" s="354" t="s">
        <v>46</v>
      </c>
      <c r="I87" s="152"/>
      <c r="J87" s="152"/>
      <c r="K87" s="152"/>
      <c r="L87" s="152"/>
      <c r="M87" s="152"/>
      <c r="AI87" s="153"/>
      <c r="AJ87" s="153"/>
      <c r="AK87" s="153"/>
      <c r="AL87" s="153"/>
      <c r="AM87" s="153"/>
      <c r="AN87" s="153"/>
      <c r="AO87" s="153"/>
      <c r="AP87" s="154"/>
      <c r="AQ87" s="154"/>
      <c r="AX87" s="155"/>
      <c r="AY87" s="156"/>
      <c r="AZ87" s="157"/>
      <c r="BA87" s="158"/>
      <c r="BB87" s="158"/>
      <c r="BC87" s="158"/>
      <c r="BD87" s="158"/>
    </row>
    <row r="88" spans="1:56" s="72" customFormat="1" ht="12.75" customHeight="1" thickBot="1" x14ac:dyDescent="0.25">
      <c r="A88" s="151"/>
      <c r="B88" s="225" t="s">
        <v>204</v>
      </c>
      <c r="C88" s="355" t="s">
        <v>170</v>
      </c>
      <c r="D88" s="356">
        <v>4</v>
      </c>
      <c r="E88" s="357">
        <v>2</v>
      </c>
      <c r="F88" s="357">
        <v>2</v>
      </c>
      <c r="G88" s="357">
        <v>0</v>
      </c>
      <c r="H88" s="358" t="s">
        <v>129</v>
      </c>
      <c r="I88" s="152"/>
      <c r="J88" s="152"/>
      <c r="K88" s="152"/>
      <c r="L88" s="152"/>
      <c r="M88" s="152"/>
      <c r="AI88" s="153"/>
      <c r="AJ88" s="153"/>
      <c r="AK88" s="153"/>
      <c r="AL88" s="153"/>
      <c r="AM88" s="153"/>
      <c r="AN88" s="153"/>
      <c r="AO88" s="153"/>
      <c r="AP88" s="154"/>
      <c r="AQ88" s="154"/>
      <c r="AX88" s="163"/>
      <c r="AY88" s="155"/>
      <c r="AZ88" s="158"/>
      <c r="BA88" s="158"/>
      <c r="BB88" s="158"/>
      <c r="BC88" s="158"/>
      <c r="BD88" s="158"/>
    </row>
    <row r="89" spans="1:56" ht="13.5" thickBot="1" x14ac:dyDescent="0.25">
      <c r="A89" s="205"/>
      <c r="B89" s="435" t="s">
        <v>122</v>
      </c>
      <c r="C89" s="436"/>
      <c r="D89" s="436"/>
      <c r="E89" s="436"/>
      <c r="F89" s="436"/>
      <c r="G89" s="436"/>
      <c r="H89" s="43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8" x14ac:dyDescent="0.25">
      <c r="A90" s="205"/>
      <c r="B90" s="230" t="s">
        <v>50</v>
      </c>
      <c r="C90" s="226" t="s">
        <v>51</v>
      </c>
      <c r="D90" s="234">
        <v>4</v>
      </c>
      <c r="E90" s="228">
        <v>2</v>
      </c>
      <c r="F90" s="228">
        <v>0</v>
      </c>
      <c r="G90" s="228">
        <v>2</v>
      </c>
      <c r="H90" s="229" t="s">
        <v>46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206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8.75" thickBot="1" x14ac:dyDescent="0.3">
      <c r="A91" s="205"/>
      <c r="B91" s="231"/>
      <c r="C91" s="355" t="s">
        <v>92</v>
      </c>
      <c r="D91" s="235">
        <v>4</v>
      </c>
      <c r="E91" s="232">
        <v>1</v>
      </c>
      <c r="F91" s="232">
        <v>0</v>
      </c>
      <c r="G91" s="232">
        <v>2</v>
      </c>
      <c r="H91" s="233" t="s">
        <v>129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206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8.75" thickBot="1" x14ac:dyDescent="0.3">
      <c r="A92" s="205"/>
      <c r="B92" s="441" t="s">
        <v>128</v>
      </c>
      <c r="C92" s="442"/>
      <c r="D92" s="442"/>
      <c r="E92" s="442"/>
      <c r="F92" s="442"/>
      <c r="G92" s="442"/>
      <c r="H92" s="44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206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x14ac:dyDescent="0.2">
      <c r="A93"/>
      <c r="B93" s="236"/>
      <c r="C93" s="237" t="s">
        <v>109</v>
      </c>
      <c r="D93" s="234">
        <v>4</v>
      </c>
      <c r="E93" s="228">
        <v>2</v>
      </c>
      <c r="F93" s="228">
        <v>2</v>
      </c>
      <c r="G93" s="228">
        <v>0</v>
      </c>
      <c r="H93" s="229" t="s">
        <v>46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s="72" customFormat="1" ht="13.5" thickBot="1" x14ac:dyDescent="0.25">
      <c r="A94"/>
      <c r="B94" s="231"/>
      <c r="C94" s="238" t="s">
        <v>108</v>
      </c>
      <c r="D94" s="235">
        <v>4</v>
      </c>
      <c r="E94" s="232">
        <v>2</v>
      </c>
      <c r="F94" s="232">
        <v>2</v>
      </c>
      <c r="G94" s="232">
        <v>0</v>
      </c>
      <c r="H94" s="233" t="s">
        <v>46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s="72" customFormat="1" ht="13.5" thickBot="1" x14ac:dyDescent="0.25">
      <c r="A95"/>
      <c r="B95" s="1"/>
      <c r="C95" s="203"/>
      <c r="D95" s="152"/>
      <c r="E95" s="202"/>
      <c r="F95" s="201"/>
      <c r="G95" s="204"/>
      <c r="H95" s="204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s="72" customFormat="1" ht="12.75" customHeight="1" thickBot="1" x14ac:dyDescent="0.25">
      <c r="A96" s="165"/>
      <c r="B96" s="421" t="s">
        <v>172</v>
      </c>
      <c r="C96" s="421"/>
      <c r="D96" s="422"/>
      <c r="E96" s="423" t="s">
        <v>119</v>
      </c>
      <c r="F96" s="425" t="s">
        <v>118</v>
      </c>
      <c r="G96" s="427" t="s">
        <v>120</v>
      </c>
      <c r="H96" s="428"/>
      <c r="I96" s="428"/>
      <c r="J96" s="428"/>
      <c r="K96" s="429"/>
      <c r="L96" s="428" t="s">
        <v>120</v>
      </c>
      <c r="M96" s="428"/>
      <c r="N96" s="428"/>
      <c r="O96" s="428"/>
      <c r="P96" s="429"/>
      <c r="T96" s="1"/>
      <c r="AP96" s="154"/>
    </row>
    <row r="97" spans="1:42" s="72" customFormat="1" ht="13.5" thickBot="1" x14ac:dyDescent="0.25">
      <c r="A97" s="166"/>
      <c r="B97" s="209" t="s">
        <v>59</v>
      </c>
      <c r="C97" s="430" t="s">
        <v>117</v>
      </c>
      <c r="D97" s="431"/>
      <c r="E97" s="424"/>
      <c r="F97" s="426"/>
      <c r="G97" s="432" t="s">
        <v>12</v>
      </c>
      <c r="H97" s="433"/>
      <c r="I97" s="433"/>
      <c r="J97" s="433"/>
      <c r="K97" s="434"/>
      <c r="L97" s="432" t="s">
        <v>13</v>
      </c>
      <c r="M97" s="433"/>
      <c r="N97" s="433"/>
      <c r="O97" s="433"/>
      <c r="P97" s="434"/>
      <c r="AP97" s="154"/>
    </row>
    <row r="98" spans="1:42" s="72" customFormat="1" x14ac:dyDescent="0.2">
      <c r="A98" s="167"/>
      <c r="B98" s="168"/>
      <c r="C98" s="449"/>
      <c r="D98" s="450"/>
      <c r="E98" s="210"/>
      <c r="F98" s="211"/>
      <c r="G98" s="212" t="s">
        <v>54</v>
      </c>
      <c r="H98" s="213" t="s">
        <v>55</v>
      </c>
      <c r="I98" s="213" t="s">
        <v>8</v>
      </c>
      <c r="J98" s="213" t="s">
        <v>56</v>
      </c>
      <c r="K98" s="379" t="s">
        <v>57</v>
      </c>
      <c r="L98" s="380" t="s">
        <v>54</v>
      </c>
      <c r="M98" s="381" t="s">
        <v>55</v>
      </c>
      <c r="N98" s="381" t="s">
        <v>8</v>
      </c>
      <c r="O98" s="381" t="s">
        <v>56</v>
      </c>
      <c r="P98" s="382" t="s">
        <v>57</v>
      </c>
      <c r="AP98" s="154"/>
    </row>
    <row r="99" spans="1:42" s="72" customFormat="1" x14ac:dyDescent="0.2">
      <c r="A99" s="167"/>
      <c r="B99" s="168"/>
      <c r="C99" s="451" t="s">
        <v>123</v>
      </c>
      <c r="D99" s="452"/>
      <c r="E99" s="167"/>
      <c r="F99" s="168"/>
      <c r="G99" s="169"/>
      <c r="H99" s="159"/>
      <c r="I99" s="159"/>
      <c r="J99" s="159"/>
      <c r="K99" s="168">
        <v>20</v>
      </c>
      <c r="L99" s="169"/>
      <c r="M99" s="159"/>
      <c r="N99" s="159"/>
      <c r="O99" s="159"/>
      <c r="P99" s="168">
        <v>20</v>
      </c>
      <c r="AP99" s="154"/>
    </row>
    <row r="100" spans="1:42" s="72" customFormat="1" x14ac:dyDescent="0.2">
      <c r="A100" s="167"/>
      <c r="B100" s="159"/>
      <c r="C100" s="453" t="s">
        <v>96</v>
      </c>
      <c r="D100" s="454"/>
      <c r="E100" s="167"/>
      <c r="F100" s="168"/>
      <c r="G100" s="169"/>
      <c r="H100" s="159"/>
      <c r="I100" s="159"/>
      <c r="J100" s="159"/>
      <c r="K100" s="168">
        <v>3</v>
      </c>
      <c r="L100" s="169"/>
      <c r="M100" s="159"/>
      <c r="N100" s="159"/>
      <c r="O100" s="159"/>
      <c r="P100" s="168">
        <v>3</v>
      </c>
      <c r="AP100" s="154"/>
    </row>
    <row r="101" spans="1:42" s="72" customFormat="1" x14ac:dyDescent="0.2">
      <c r="A101" s="167"/>
      <c r="B101" s="207"/>
      <c r="C101" s="455" t="s">
        <v>97</v>
      </c>
      <c r="D101" s="456"/>
      <c r="E101" s="169"/>
      <c r="F101" s="168"/>
      <c r="G101" s="169"/>
      <c r="H101" s="159"/>
      <c r="I101" s="159"/>
      <c r="J101" s="159"/>
      <c r="K101" s="168">
        <v>3</v>
      </c>
      <c r="L101" s="169"/>
      <c r="M101" s="159"/>
      <c r="N101" s="159"/>
      <c r="O101" s="159"/>
      <c r="P101" s="168">
        <v>3</v>
      </c>
      <c r="AP101" s="154"/>
    </row>
    <row r="102" spans="1:42" s="72" customFormat="1" x14ac:dyDescent="0.2">
      <c r="A102" s="167"/>
      <c r="B102" s="207"/>
      <c r="C102" s="455" t="s">
        <v>98</v>
      </c>
      <c r="D102" s="456"/>
      <c r="E102" s="169"/>
      <c r="F102" s="168"/>
      <c r="G102" s="169"/>
      <c r="H102" s="159"/>
      <c r="I102" s="159"/>
      <c r="J102" s="159"/>
      <c r="K102" s="168">
        <v>3</v>
      </c>
      <c r="L102" s="169"/>
      <c r="M102" s="159"/>
      <c r="N102" s="159"/>
      <c r="O102" s="159"/>
      <c r="P102" s="168">
        <v>3</v>
      </c>
      <c r="AP102" s="154"/>
    </row>
    <row r="103" spans="1:42" s="72" customFormat="1" ht="13.5" thickBot="1" x14ac:dyDescent="0.25">
      <c r="A103" s="170"/>
      <c r="B103" s="171"/>
      <c r="C103" s="447" t="s">
        <v>99</v>
      </c>
      <c r="D103" s="448"/>
      <c r="E103" s="170"/>
      <c r="F103" s="172"/>
      <c r="G103" s="173"/>
      <c r="H103" s="171"/>
      <c r="I103" s="171"/>
      <c r="J103" s="171"/>
      <c r="K103" s="172">
        <v>3</v>
      </c>
      <c r="L103" s="173"/>
      <c r="M103" s="171"/>
      <c r="N103" s="171"/>
      <c r="O103" s="171"/>
      <c r="P103" s="172">
        <v>3</v>
      </c>
      <c r="AP103" s="154"/>
    </row>
    <row r="104" spans="1:42" s="72" customFormat="1" ht="13.5" thickBot="1" x14ac:dyDescent="0.25">
      <c r="A104" s="174"/>
      <c r="B104" s="175"/>
      <c r="C104" s="444" t="s">
        <v>47</v>
      </c>
      <c r="D104" s="445"/>
      <c r="E104" s="174"/>
      <c r="F104" s="176"/>
      <c r="G104" s="177"/>
      <c r="H104" s="175"/>
      <c r="I104" s="175"/>
      <c r="J104" s="175"/>
      <c r="K104" s="178">
        <f>SUM(K99:K103)</f>
        <v>32</v>
      </c>
      <c r="L104" s="177"/>
      <c r="M104" s="175"/>
      <c r="N104" s="175"/>
      <c r="O104" s="175"/>
      <c r="P104" s="178">
        <f>SUM(P99:P103)</f>
        <v>32</v>
      </c>
      <c r="AP104" s="154"/>
    </row>
    <row r="105" spans="1:42" s="72" customFormat="1" x14ac:dyDescent="0.2">
      <c r="A105" s="446" t="s">
        <v>173</v>
      </c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151"/>
      <c r="M105" s="151"/>
      <c r="N105" s="151"/>
      <c r="O105" s="151"/>
      <c r="AP105" s="154"/>
    </row>
    <row r="106" spans="1:42" s="72" customFormat="1" x14ac:dyDescent="0.2">
      <c r="D106" s="164"/>
      <c r="AP106" s="154"/>
    </row>
    <row r="107" spans="1:42" ht="21.95" customHeight="1" thickBot="1" x14ac:dyDescent="0.25">
      <c r="A107" s="179"/>
      <c r="B107" s="180"/>
      <c r="C107" s="180"/>
      <c r="D107" s="181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2"/>
      <c r="W107" s="182"/>
      <c r="X107" s="182"/>
      <c r="Y107" s="182"/>
      <c r="Z107" s="182"/>
      <c r="AA107" s="180"/>
      <c r="AB107" s="72"/>
    </row>
    <row r="108" spans="1:42" ht="13.5" thickBot="1" x14ac:dyDescent="0.25">
      <c r="A108" s="179"/>
      <c r="B108" s="184" t="s">
        <v>59</v>
      </c>
      <c r="C108" s="185" t="s">
        <v>124</v>
      </c>
      <c r="D108" s="186" t="s">
        <v>57</v>
      </c>
      <c r="E108" s="180"/>
      <c r="F108" s="180"/>
      <c r="G108" s="180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180"/>
      <c r="AA108" s="180"/>
    </row>
    <row r="109" spans="1:42" x14ac:dyDescent="0.2">
      <c r="A109" s="179"/>
      <c r="B109" s="187" t="s">
        <v>215</v>
      </c>
      <c r="C109" s="188" t="s">
        <v>125</v>
      </c>
      <c r="D109" s="189">
        <v>3</v>
      </c>
      <c r="E109" s="180"/>
      <c r="F109" s="180"/>
      <c r="G109" s="180"/>
      <c r="H109" s="215"/>
      <c r="I109" s="215"/>
      <c r="J109" s="215"/>
      <c r="K109" s="215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7"/>
      <c r="Y109" s="217"/>
      <c r="Z109" s="180"/>
      <c r="AA109" s="180"/>
    </row>
    <row r="110" spans="1:42" x14ac:dyDescent="0.2">
      <c r="A110" s="179"/>
      <c r="B110" s="187" t="s">
        <v>216</v>
      </c>
      <c r="C110" s="188" t="s">
        <v>176</v>
      </c>
      <c r="D110" s="189">
        <v>3</v>
      </c>
      <c r="E110" s="180"/>
      <c r="F110" s="180"/>
      <c r="G110" s="180"/>
      <c r="H110" s="215"/>
      <c r="I110" s="215"/>
      <c r="J110" s="215"/>
      <c r="K110" s="215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7"/>
      <c r="Y110" s="217"/>
      <c r="Z110" s="180"/>
      <c r="AA110" s="180"/>
    </row>
    <row r="111" spans="1:42" x14ac:dyDescent="0.2">
      <c r="A111" s="179"/>
      <c r="B111" s="187" t="s">
        <v>217</v>
      </c>
      <c r="C111" s="188" t="s">
        <v>126</v>
      </c>
      <c r="D111" s="189">
        <v>3</v>
      </c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:42" ht="13.5" thickBot="1" x14ac:dyDescent="0.25">
      <c r="A112" s="179"/>
      <c r="B112" s="193" t="s">
        <v>218</v>
      </c>
      <c r="C112" s="194" t="s">
        <v>127</v>
      </c>
      <c r="D112" s="195">
        <v>3</v>
      </c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1:27" x14ac:dyDescent="0.2">
      <c r="A113" s="179"/>
      <c r="B113" s="180"/>
      <c r="C113" s="180"/>
      <c r="D113" s="19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 spans="1:27" x14ac:dyDescent="0.2">
      <c r="A114" s="179"/>
      <c r="B114" s="191"/>
      <c r="C114" s="192"/>
      <c r="D114" s="191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1:27" x14ac:dyDescent="0.2">
      <c r="A115" s="179"/>
      <c r="B115" s="191"/>
      <c r="C115" s="192"/>
      <c r="D115" s="191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1:27" x14ac:dyDescent="0.2">
      <c r="A116" s="179"/>
      <c r="B116" s="191"/>
      <c r="C116" s="192"/>
      <c r="D116" s="191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</sheetData>
  <autoFilter ref="C5:D79" xr:uid="{00000000-0009-0000-0000-000000000000}"/>
  <mergeCells count="42">
    <mergeCell ref="C104:D104"/>
    <mergeCell ref="A105:K105"/>
    <mergeCell ref="C103:D103"/>
    <mergeCell ref="C98:D98"/>
    <mergeCell ref="C99:D99"/>
    <mergeCell ref="C100:D100"/>
    <mergeCell ref="C101:D101"/>
    <mergeCell ref="C102:D102"/>
    <mergeCell ref="BA82:BC82"/>
    <mergeCell ref="E83:G83"/>
    <mergeCell ref="B96:D96"/>
    <mergeCell ref="E96:E97"/>
    <mergeCell ref="F96:F97"/>
    <mergeCell ref="G96:K96"/>
    <mergeCell ref="L96:P96"/>
    <mergeCell ref="C97:D97"/>
    <mergeCell ref="G97:K97"/>
    <mergeCell ref="L97:P97"/>
    <mergeCell ref="B89:H89"/>
    <mergeCell ref="B84:H84"/>
    <mergeCell ref="B92:H92"/>
    <mergeCell ref="B71:C71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  <mergeCell ref="B29:C29"/>
    <mergeCell ref="B70:C70"/>
    <mergeCell ref="B8:C8"/>
    <mergeCell ref="B34:C34"/>
    <mergeCell ref="B49:C49"/>
    <mergeCell ref="B57:C57"/>
    <mergeCell ref="B65:C65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>
    <oddHeader>&amp;LÓbudai Egyetem
Keleti Károly Gazdasági Kar&amp;RÉrvényes: 2017/2018 tanévtől</oddHeader>
    <oddFooter xml:space="preserve">&amp;LBudapest, &amp;D&amp;CKereskedelem és Marketing
BA szak
Nappali tagozat
&amp;P/&amp;N
</oddFooter>
  </headerFooter>
  <rowBreaks count="2" manualBreakCount="2">
    <brk id="48" max="41" man="1"/>
    <brk id="8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33F88-0311-49F0-99A6-3531B950F9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AB6ACD-4AFC-4DD7-9312-7ACA1160C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7B7E3-E3A4-4543-8F23-D276695A9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2022-05-05T11:18:06Z</cp:lastPrinted>
  <dcterms:created xsi:type="dcterms:W3CDTF">2019-06-04T10:09:59Z</dcterms:created>
  <dcterms:modified xsi:type="dcterms:W3CDTF">2022-11-03T17:42:33Z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