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yxtus\Desktop\MIntatantervek 2018\GI\"/>
    </mc:Choice>
  </mc:AlternateContent>
  <xr:revisionPtr revIDLastSave="0" documentId="13_ncr:1_{74D04C9D-50B7-408B-93CC-30FD60A357F2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nappali" sheetId="1" r:id="rId1"/>
  </sheets>
  <definedNames>
    <definedName name="_xlnm._FilterDatabase" localSheetId="0" hidden="1">nappali!$B$5:$B$68</definedName>
    <definedName name="_xlnm.Print_Area" localSheetId="0">nappali!$A$1:$AP$77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E34" i="1"/>
  <c r="F35" i="1"/>
  <c r="E35" i="1"/>
  <c r="F43" i="1" l="1"/>
  <c r="F51" i="1"/>
  <c r="F47" i="1"/>
  <c r="F42" i="1"/>
  <c r="AJ41" i="1"/>
  <c r="AA15" i="1" l="1"/>
  <c r="G2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G15" i="1"/>
  <c r="H41" i="1" l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K41" i="1"/>
  <c r="AL41" i="1"/>
  <c r="AM41" i="1"/>
  <c r="AN41" i="1"/>
  <c r="AO41" i="1"/>
  <c r="G41" i="1"/>
  <c r="E47" i="1"/>
  <c r="E43" i="1"/>
  <c r="E42" i="1"/>
  <c r="F38" i="1"/>
  <c r="E38" i="1"/>
  <c r="F31" i="1"/>
  <c r="E31" i="1"/>
  <c r="F30" i="1"/>
  <c r="E30" i="1"/>
  <c r="F29" i="1"/>
  <c r="E29" i="1"/>
  <c r="F28" i="1"/>
  <c r="E28" i="1"/>
  <c r="F16" i="1"/>
  <c r="F17" i="1"/>
  <c r="F18" i="1"/>
  <c r="F19" i="1"/>
  <c r="F20" i="1"/>
  <c r="F21" i="1"/>
  <c r="F22" i="1"/>
  <c r="F23" i="1"/>
  <c r="F24" i="1"/>
  <c r="E16" i="1"/>
  <c r="F12" i="1"/>
  <c r="E12" i="1"/>
  <c r="F15" i="1" l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G57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G52" i="1"/>
  <c r="N25" i="1"/>
  <c r="H25" i="1"/>
  <c r="I25" i="1"/>
  <c r="J25" i="1"/>
  <c r="K25" i="1"/>
  <c r="L25" i="1"/>
  <c r="M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G8" i="1"/>
  <c r="E40" i="1"/>
  <c r="F40" i="1"/>
  <c r="F32" i="1"/>
  <c r="E32" i="1"/>
  <c r="AD66" i="1" l="1"/>
  <c r="K64" i="1"/>
  <c r="I64" i="1"/>
  <c r="G64" i="1"/>
  <c r="O65" i="1"/>
  <c r="J65" i="1"/>
  <c r="T66" i="1"/>
  <c r="J66" i="1"/>
  <c r="J67" i="1"/>
  <c r="E56" i="1"/>
  <c r="E53" i="1"/>
  <c r="E54" i="1"/>
  <c r="E55" i="1"/>
  <c r="F53" i="1"/>
  <c r="F54" i="1"/>
  <c r="F55" i="1"/>
  <c r="F56" i="1"/>
  <c r="Y66" i="1"/>
  <c r="T67" i="1"/>
  <c r="Y67" i="1" l="1"/>
  <c r="AO64" i="1"/>
  <c r="F52" i="1"/>
  <c r="O66" i="1"/>
  <c r="O67" i="1"/>
  <c r="E52" i="1"/>
  <c r="M64" i="1"/>
  <c r="U64" i="1"/>
  <c r="AC64" i="1"/>
  <c r="AK64" i="1"/>
  <c r="AG64" i="1"/>
  <c r="N64" i="1"/>
  <c r="V64" i="1"/>
  <c r="AD64" i="1"/>
  <c r="AL64" i="1"/>
  <c r="AD67" i="1"/>
  <c r="AI65" i="1"/>
  <c r="O64" i="1"/>
  <c r="W64" i="1"/>
  <c r="AE64" i="1"/>
  <c r="AM64" i="1"/>
  <c r="T65" i="1"/>
  <c r="AN67" i="1"/>
  <c r="AD65" i="1"/>
  <c r="H64" i="1"/>
  <c r="P64" i="1"/>
  <c r="X64" i="1"/>
  <c r="AF64" i="1"/>
  <c r="J64" i="1"/>
  <c r="R64" i="1"/>
  <c r="Z64" i="1"/>
  <c r="AH64" i="1"/>
  <c r="Q64" i="1"/>
  <c r="Y64" i="1"/>
  <c r="S64" i="1"/>
  <c r="AA64" i="1"/>
  <c r="AI64" i="1"/>
  <c r="AI67" i="1"/>
  <c r="AN65" i="1"/>
  <c r="L64" i="1"/>
  <c r="T64" i="1"/>
  <c r="AB64" i="1"/>
  <c r="AJ64" i="1"/>
  <c r="Y65" i="1"/>
  <c r="AI66" i="1"/>
  <c r="AN66" i="1"/>
  <c r="I68" i="1" l="1"/>
  <c r="F66" i="1"/>
  <c r="F65" i="1"/>
  <c r="F67" i="1"/>
  <c r="Y68" i="1"/>
  <c r="O68" i="1"/>
  <c r="J68" i="1"/>
  <c r="AH68" i="1"/>
  <c r="X68" i="1"/>
  <c r="AC68" i="1"/>
  <c r="AM68" i="1"/>
  <c r="N68" i="1"/>
  <c r="AD68" i="1"/>
  <c r="AN68" i="1"/>
  <c r="AI68" i="1"/>
  <c r="S68" i="1"/>
  <c r="T68" i="1"/>
  <c r="E11" i="1"/>
  <c r="F11" i="1"/>
  <c r="E13" i="1"/>
  <c r="F13" i="1"/>
  <c r="E10" i="1"/>
  <c r="F10" i="1"/>
  <c r="E14" i="1"/>
  <c r="F14" i="1"/>
  <c r="E18" i="1"/>
  <c r="E19" i="1"/>
  <c r="E20" i="1"/>
  <c r="E21" i="1"/>
  <c r="E24" i="1"/>
  <c r="E22" i="1"/>
  <c r="E23" i="1"/>
  <c r="E27" i="1"/>
  <c r="F27" i="1"/>
  <c r="E33" i="1"/>
  <c r="F33" i="1"/>
  <c r="E36" i="1"/>
  <c r="F36" i="1"/>
  <c r="E37" i="1"/>
  <c r="F37" i="1"/>
  <c r="E39" i="1"/>
  <c r="F39" i="1"/>
  <c r="F68" i="1" l="1"/>
  <c r="E77" i="1"/>
  <c r="E46" i="1" l="1"/>
  <c r="F46" i="1"/>
  <c r="E73" i="1" l="1"/>
  <c r="E51" i="1" l="1"/>
  <c r="E9" i="1" l="1"/>
  <c r="E8" i="1" s="1"/>
  <c r="F9" i="1"/>
  <c r="F8" i="1" s="1"/>
  <c r="E48" i="1" l="1"/>
  <c r="F48" i="1"/>
  <c r="E49" i="1" l="1"/>
  <c r="F49" i="1"/>
  <c r="E45" i="1"/>
  <c r="F45" i="1"/>
  <c r="E50" i="1"/>
  <c r="F50" i="1"/>
  <c r="E44" i="1" l="1"/>
  <c r="E41" i="1" s="1"/>
  <c r="F44" i="1"/>
  <c r="F41" i="1" s="1"/>
  <c r="E26" i="1" l="1"/>
  <c r="E25" i="1" s="1"/>
  <c r="F26" i="1"/>
  <c r="F25" i="1" s="1"/>
  <c r="E17" i="1"/>
  <c r="E15" i="1" s="1"/>
  <c r="E64" i="1" l="1"/>
  <c r="F57" i="1" l="1"/>
  <c r="F64" i="1" s="1"/>
  <c r="E57" i="1"/>
</calcChain>
</file>

<file path=xl/sharedStrings.xml><?xml version="1.0" encoding="utf-8"?>
<sst xmlns="http://schemas.openxmlformats.org/spreadsheetml/2006/main" count="287" uniqueCount="171">
  <si>
    <t>MINTATANTERV</t>
  </si>
  <si>
    <t>Nappali tagozat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</si>
  <si>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</si>
  <si>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</si>
  <si>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</si>
  <si>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</si>
  <si>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</si>
  <si>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</si>
  <si>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</si>
  <si>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</si>
  <si>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</si>
  <si>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</si>
  <si>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</si>
  <si>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</si>
  <si>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</si>
  <si>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</si>
  <si>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</si>
  <si>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</si>
  <si>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</si>
  <si>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</si>
  <si>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A</t>
  </si>
  <si>
    <t>é</t>
  </si>
  <si>
    <t>v</t>
  </si>
  <si>
    <t xml:space="preserve">Statisztika I. </t>
  </si>
  <si>
    <t>Mikroökonómia</t>
  </si>
  <si>
    <t>Makroökonómia</t>
  </si>
  <si>
    <t>Vállalkozásgazdaságtan</t>
  </si>
  <si>
    <t>Vállalkozások pénzügyei</t>
  </si>
  <si>
    <t>Marketing alapjai</t>
  </si>
  <si>
    <t>Számvitel alapjai</t>
  </si>
  <si>
    <t>Gazdasági jog</t>
  </si>
  <si>
    <t>B</t>
  </si>
  <si>
    <t>C</t>
  </si>
  <si>
    <t>Controlling</t>
  </si>
  <si>
    <t>Vezetés szervezés</t>
  </si>
  <si>
    <t>a</t>
  </si>
  <si>
    <t>Összesen</t>
  </si>
  <si>
    <t>Aláírás (a)</t>
  </si>
  <si>
    <t>Vizsga (v)</t>
  </si>
  <si>
    <t>Éviközi teljesítmény (é)</t>
  </si>
  <si>
    <t>Összes követelmény</t>
  </si>
  <si>
    <t>Testnevelés I.</t>
  </si>
  <si>
    <t>Testnevelés II.</t>
  </si>
  <si>
    <t>Infrastruktúra-menedzsment</t>
  </si>
  <si>
    <t>E-kereskedelem</t>
  </si>
  <si>
    <t>Döntéstámogató rendszerek</t>
  </si>
  <si>
    <t>D</t>
  </si>
  <si>
    <t>Audit</t>
  </si>
  <si>
    <t>Információgazdálkodás és gazdasági informatika</t>
  </si>
  <si>
    <t>Stratégiai és üzleti tervezés</t>
  </si>
  <si>
    <t>Választható tárgy I.</t>
  </si>
  <si>
    <t>Választható tárgy II.</t>
  </si>
  <si>
    <t>Adatbázis tervezés</t>
  </si>
  <si>
    <t>Alkalmazott üzleti szimulációk</t>
  </si>
  <si>
    <t>Rendszerszervezés</t>
  </si>
  <si>
    <t>Minőségirányítás</t>
  </si>
  <si>
    <t>Korszerű operációs rendszerek</t>
  </si>
  <si>
    <t>Agilis projektvezetés</t>
  </si>
  <si>
    <t>Szakmai Idegen nyelv I</t>
  </si>
  <si>
    <t>Szakmai Idegen nyelv II</t>
  </si>
  <si>
    <t>7. Mobility Window</t>
  </si>
  <si>
    <t>E</t>
  </si>
  <si>
    <t>F</t>
  </si>
  <si>
    <t>Záróvizsga tárgyak</t>
  </si>
  <si>
    <t>kredit</t>
  </si>
  <si>
    <t>e</t>
  </si>
  <si>
    <t>gy</t>
  </si>
  <si>
    <t>Idegen nyelvű választható tárgy II.</t>
  </si>
  <si>
    <t>Idegen nyelvű választható tárgy I.</t>
  </si>
  <si>
    <t>Ajánlott idegen nyelvű választható tárgyak</t>
  </si>
  <si>
    <t>Számítógép-hálózatok</t>
  </si>
  <si>
    <t>Optimal and Real Decisions</t>
  </si>
  <si>
    <t xml:space="preserve">Information and Knowledge Strategy </t>
  </si>
  <si>
    <t>Game Theory</t>
  </si>
  <si>
    <t>Ajánlott választható tárgyak</t>
  </si>
  <si>
    <t>Matematika 1 - Analízis 1</t>
  </si>
  <si>
    <t>Diszkrét matematika és lineáris algebra I.</t>
  </si>
  <si>
    <t>Valószínűségszámítás és matematikai statisztika</t>
  </si>
  <si>
    <t>Bevezetés az informatikába</t>
  </si>
  <si>
    <t>Infokommunikációs technikák</t>
  </si>
  <si>
    <t>Szoftvertervezés és -fejlesztés I.</t>
  </si>
  <si>
    <t>Szoftvertervezés és -fejlesztés II.</t>
  </si>
  <si>
    <t>Információbiztonság</t>
  </si>
  <si>
    <t>Informatikai audit</t>
  </si>
  <si>
    <t>Ügyfélkapcsolatok kezelése</t>
  </si>
  <si>
    <t>BPR - Üzleti folyamatok újratervezése</t>
  </si>
  <si>
    <t>Business IT Applications</t>
  </si>
  <si>
    <t>Projektmunka</t>
  </si>
  <si>
    <t>Tudásmenedzsment</t>
  </si>
  <si>
    <t>Üzleti intelligencia alkalmazások</t>
  </si>
  <si>
    <t xml:space="preserve">Gazdaságinformatikus BSc szak </t>
  </si>
  <si>
    <t>Operációkutatási módszerek és algoritmusok</t>
  </si>
  <si>
    <t>Statisztika 1.</t>
  </si>
  <si>
    <t>Statisztikai elemzések informatikai támogatása</t>
  </si>
  <si>
    <t>Nagy rendszerek fejlesztésének technológiája</t>
  </si>
  <si>
    <t>ERP rendszerek</t>
  </si>
  <si>
    <t>kr.</t>
  </si>
  <si>
    <t>Big Data algoritmusok és programozás</t>
  </si>
  <si>
    <t>Számítógépes architekturák alapjai</t>
  </si>
  <si>
    <t>Szoftvertechnológia és grafikus felhasználói interfész tervezése</t>
  </si>
  <si>
    <t>Webprogramozás és haladó fejlesztési technikák</t>
  </si>
  <si>
    <t>Infrastrúktúra menedzsment</t>
  </si>
  <si>
    <t xml:space="preserve"> </t>
  </si>
  <si>
    <t>Szakmai gyakorlat</t>
  </si>
  <si>
    <t>Szakdolgozat</t>
  </si>
  <si>
    <t>Gazdaságinformatika tételsor (1)</t>
  </si>
  <si>
    <t>Vállalat informatika tételsor (2)</t>
  </si>
  <si>
    <t>Informatikai projektek menedzselése</t>
  </si>
  <si>
    <t>NMXAN1HBNE</t>
  </si>
  <si>
    <t>GVXST1LBNE</t>
  </si>
  <si>
    <t>GVXOP1LBNE</t>
  </si>
  <si>
    <t>GGXKG1LBNE</t>
  </si>
  <si>
    <t>GGXKG2LBNE</t>
  </si>
  <si>
    <t>GSEVG2LBNE</t>
  </si>
  <si>
    <t>GSEVS2LBNE</t>
  </si>
  <si>
    <t>GVESA1LBNE</t>
  </si>
  <si>
    <t>GGXMA1LBNE</t>
  </si>
  <si>
    <t>GSXCO1LBNE</t>
  </si>
  <si>
    <t>GSXRS2LBNE</t>
  </si>
  <si>
    <t>GSXAT1LBNE</t>
  </si>
  <si>
    <t>GSXIG2LBNE</t>
  </si>
  <si>
    <t>GVXUI1LBNE</t>
  </si>
  <si>
    <t>GVXST2LBNE</t>
  </si>
  <si>
    <t>GSXER2LBNE</t>
  </si>
  <si>
    <t>GSXIB1LBNE</t>
  </si>
  <si>
    <t>GVXIM1LBNE</t>
  </si>
  <si>
    <t>GGXAU2LBNE</t>
  </si>
  <si>
    <t>GVXMI2LBNE</t>
  </si>
  <si>
    <t>GGXIP1LBNE</t>
  </si>
  <si>
    <t>GSXKO1LBNE</t>
  </si>
  <si>
    <t>GVXDR1LBNE</t>
  </si>
  <si>
    <t>GVXBP2LBNE</t>
  </si>
  <si>
    <t>GSPPR2LBNE</t>
  </si>
  <si>
    <t>G_K__0LBNE</t>
  </si>
  <si>
    <t>G_V__0LBNE</t>
  </si>
  <si>
    <t>GTSTESTNEV1</t>
  </si>
  <si>
    <t>GTSTESTNEV2</t>
  </si>
  <si>
    <t>Természettudományi ismeretek</t>
  </si>
  <si>
    <t>Gazdasági és humán ismeretek</t>
  </si>
  <si>
    <t>Gazdaságinformatikai szakmai ismeretek</t>
  </si>
  <si>
    <t>Vállalatinformatikai specializáció</t>
  </si>
  <si>
    <t>Szabadon választható tárgyak</t>
  </si>
  <si>
    <t>GSDSD1LBNE GGDSD1LBNE GVDSD1LBNE</t>
  </si>
  <si>
    <t>GSGSG1LBNE GGGSG1LBNE GVGSG1LBNE</t>
  </si>
  <si>
    <t>TantárgyKód</t>
  </si>
  <si>
    <t>GVKOD0LBNE</t>
  </si>
  <si>
    <t>GVKIN0LBNE</t>
  </si>
  <si>
    <t>GVKJE0LBNE</t>
  </si>
  <si>
    <t>GVKUI0LBNE</t>
  </si>
  <si>
    <t xml:space="preserve"> GGSAP0LBNE</t>
  </si>
  <si>
    <t xml:space="preserve"> GVSAS0LBNE</t>
  </si>
  <si>
    <t xml:space="preserve"> GVSTM0LBNE</t>
  </si>
  <si>
    <t>NIXBI1LBNE</t>
  </si>
  <si>
    <t>NMXDM1LBNE</t>
  </si>
  <si>
    <t>NMXVS1LBNE</t>
  </si>
  <si>
    <t>NIXSF1LBNE</t>
  </si>
  <si>
    <t>NIXSF2LBNE</t>
  </si>
  <si>
    <t>NIXWH1LBNE</t>
  </si>
  <si>
    <t>NIXNR1LBNE</t>
  </si>
  <si>
    <t>NIESA1LBNE</t>
  </si>
  <si>
    <t>NIXSG1LBNE</t>
  </si>
  <si>
    <t>NIEBD1LBNE</t>
  </si>
  <si>
    <t>TNS_22XBNE</t>
  </si>
  <si>
    <t>TNS_12XBNE</t>
  </si>
  <si>
    <t>e-learning</t>
  </si>
  <si>
    <t>blended</t>
  </si>
  <si>
    <t>GGEGJ1LBNE</t>
  </si>
  <si>
    <t>GGEVP2LBNE</t>
  </si>
  <si>
    <t>GSEEK1LBNE</t>
  </si>
  <si>
    <t>GSESR2LBNE</t>
  </si>
  <si>
    <t>GVXUK2LBNE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</si>
</sst>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13" fillId="0" borderId="0"/>
    <xf numFmtId="0" fontId="2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4" borderId="4" applyNumberFormat="0" applyAlignment="0" applyProtection="0"/>
    <xf numFmtId="0" fontId="19" fillId="0" borderId="6" applyNumberFormat="0" applyFill="0" applyAlignment="0" applyProtection="0"/>
    <xf numFmtId="0" fontId="12" fillId="0" borderId="0"/>
    <xf numFmtId="0" fontId="12" fillId="0" borderId="0"/>
    <xf numFmtId="0" fontId="1" fillId="0" borderId="0"/>
    <xf numFmtId="0" fontId="23" fillId="25" borderId="7" applyNumberFormat="0" applyFont="0" applyAlignment="0" applyProtection="0"/>
    <xf numFmtId="0" fontId="18" fillId="26" borderId="5" applyNumberFormat="0" applyAlignment="0" applyProtection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25" fillId="0" borderId="0"/>
    <xf numFmtId="0" fontId="12" fillId="0" borderId="0"/>
    <xf numFmtId="0" fontId="26" fillId="0" borderId="0"/>
    <xf numFmtId="9" fontId="29" fillId="0" borderId="0" applyFont="0" applyFill="0" applyBorder="0" applyAlignment="0" applyProtection="0"/>
  </cellStyleXfs>
  <cellXfs count="140">
    <xf numFmtId="0" fontId="0" fillId="0" borderId="0" xfId="0"/>
    <xf numFmtId="0" fontId="6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31" applyFont="1" applyFill="1" applyBorder="1" applyAlignment="1">
      <alignment horizontal="center"/>
    </xf>
    <xf numFmtId="0" fontId="6" fillId="0" borderId="9" xfId="3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3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2" borderId="9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8" fillId="2" borderId="9" xfId="31" applyNumberFormat="1" applyFont="1" applyFill="1" applyBorder="1" applyAlignment="1">
      <alignment horizontal="center"/>
    </xf>
    <xf numFmtId="0" fontId="23" fillId="0" borderId="9" xfId="2" applyFont="1" applyFill="1" applyBorder="1" applyAlignment="1">
      <alignment horizontal="left" vertical="center" wrapText="1"/>
    </xf>
    <xf numFmtId="0" fontId="23" fillId="0" borderId="9" xfId="2" applyFont="1" applyFill="1" applyBorder="1" applyAlignment="1">
      <alignment horizontal="left" vertical="center"/>
    </xf>
    <xf numFmtId="0" fontId="6" fillId="0" borderId="0" xfId="3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3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3" fillId="0" borderId="0" xfId="2" applyFont="1" applyFill="1" applyBorder="1" applyAlignment="1">
      <alignment horizontal="left" vertical="center" wrapText="1"/>
    </xf>
    <xf numFmtId="0" fontId="5" fillId="0" borderId="9" xfId="3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0" xfId="3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1" fontId="8" fillId="0" borderId="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3" fillId="0" borderId="0" xfId="2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" fillId="0" borderId="14" xfId="31" applyFont="1" applyFill="1" applyBorder="1" applyAlignment="1">
      <alignment horizontal="center" vertical="center"/>
    </xf>
    <xf numFmtId="0" fontId="5" fillId="0" borderId="15" xfId="31" applyFont="1" applyFill="1" applyBorder="1" applyAlignment="1">
      <alignment horizontal="center" vertical="center"/>
    </xf>
    <xf numFmtId="0" fontId="7" fillId="0" borderId="14" xfId="31" applyFont="1" applyFill="1" applyBorder="1" applyAlignment="1">
      <alignment horizontal="center"/>
    </xf>
    <xf numFmtId="0" fontId="7" fillId="0" borderId="15" xfId="3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4" xfId="31" applyFont="1" applyFill="1" applyBorder="1" applyAlignment="1">
      <alignment horizontal="center"/>
    </xf>
    <xf numFmtId="0" fontId="6" fillId="0" borderId="15" xfId="3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14" xfId="31" applyFont="1" applyFill="1" applyBorder="1" applyAlignment="1">
      <alignment horizontal="center" vertical="center"/>
    </xf>
    <xf numFmtId="0" fontId="6" fillId="0" borderId="15" xfId="3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9" fontId="0" fillId="0" borderId="0" xfId="55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2" borderId="10" xfId="31" applyFont="1" applyFill="1" applyBorder="1" applyAlignment="1">
      <alignment horizontal="left"/>
    </xf>
    <xf numFmtId="0" fontId="7" fillId="0" borderId="10" xfId="3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0" borderId="15" xfId="31" applyFont="1" applyFill="1" applyBorder="1" applyAlignment="1">
      <alignment horizontal="left"/>
    </xf>
    <xf numFmtId="0" fontId="7" fillId="2" borderId="15" xfId="3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wrapText="1"/>
    </xf>
    <xf numFmtId="0" fontId="7" fillId="0" borderId="15" xfId="3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2" borderId="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/>
    </xf>
    <xf numFmtId="1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3" fillId="2" borderId="9" xfId="2" applyFont="1" applyFill="1" applyBorder="1" applyAlignment="1">
      <alignment horizontal="left" vertical="center" wrapText="1"/>
    </xf>
    <xf numFmtId="0" fontId="28" fillId="2" borderId="9" xfId="2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/>
    </xf>
    <xf numFmtId="0" fontId="27" fillId="2" borderId="9" xfId="31" applyFont="1" applyFill="1" applyBorder="1" applyAlignment="1">
      <alignment vertical="center"/>
    </xf>
    <xf numFmtId="0" fontId="23" fillId="0" borderId="21" xfId="2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27" borderId="15" xfId="0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/>
    </xf>
    <xf numFmtId="0" fontId="7" fillId="2" borderId="9" xfId="3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/>
    </xf>
    <xf numFmtId="0" fontId="7" fillId="0" borderId="9" xfId="3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2" xfId="31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1" fontId="5" fillId="2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0" xfId="31" applyFont="1" applyFill="1" applyBorder="1" applyAlignment="1">
      <alignment horizontal="left"/>
    </xf>
    <xf numFmtId="0" fontId="7" fillId="2" borderId="22" xfId="31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56">
    <cellStyle name="Accent1 - 20%" xfId="3" xr:uid="{00000000-0005-0000-0000-000000000000}"/>
    <cellStyle name="Accent1 - 20% 2" xfId="39" xr:uid="{00000000-0005-0000-0000-000001000000}"/>
    <cellStyle name="Accent1 - 40%" xfId="4" xr:uid="{00000000-0005-0000-0000-000002000000}"/>
    <cellStyle name="Accent1 - 40% 2" xfId="40" xr:uid="{00000000-0005-0000-0000-000003000000}"/>
    <cellStyle name="Accent1 - 60%" xfId="5" xr:uid="{00000000-0005-0000-0000-000004000000}"/>
    <cellStyle name="Accent2 - 20%" xfId="6" xr:uid="{00000000-0005-0000-0000-000005000000}"/>
    <cellStyle name="Accent2 - 20% 2" xfId="41" xr:uid="{00000000-0005-0000-0000-000006000000}"/>
    <cellStyle name="Accent2 - 40%" xfId="7" xr:uid="{00000000-0005-0000-0000-000007000000}"/>
    <cellStyle name="Accent2 - 40% 2" xfId="42" xr:uid="{00000000-0005-0000-0000-000008000000}"/>
    <cellStyle name="Accent2 - 60%" xfId="8" xr:uid="{00000000-0005-0000-0000-000009000000}"/>
    <cellStyle name="Accent3 - 20%" xfId="9" xr:uid="{00000000-0005-0000-0000-00000A000000}"/>
    <cellStyle name="Accent3 - 20% 2" xfId="43" xr:uid="{00000000-0005-0000-0000-00000B000000}"/>
    <cellStyle name="Accent3 - 40%" xfId="10" xr:uid="{00000000-0005-0000-0000-00000C000000}"/>
    <cellStyle name="Accent3 - 40% 2" xfId="44" xr:uid="{00000000-0005-0000-0000-00000D000000}"/>
    <cellStyle name="Accent3 - 60%" xfId="11" xr:uid="{00000000-0005-0000-0000-00000E000000}"/>
    <cellStyle name="Accent4 - 20%" xfId="12" xr:uid="{00000000-0005-0000-0000-00000F000000}"/>
    <cellStyle name="Accent4 - 20% 2" xfId="45" xr:uid="{00000000-0005-0000-0000-000010000000}"/>
    <cellStyle name="Accent4 - 40%" xfId="13" xr:uid="{00000000-0005-0000-0000-000011000000}"/>
    <cellStyle name="Accent4 - 40% 2" xfId="46" xr:uid="{00000000-0005-0000-0000-000012000000}"/>
    <cellStyle name="Accent4 - 60%" xfId="14" xr:uid="{00000000-0005-0000-0000-000013000000}"/>
    <cellStyle name="Accent5 - 20%" xfId="15" xr:uid="{00000000-0005-0000-0000-000014000000}"/>
    <cellStyle name="Accent5 - 20% 2" xfId="47" xr:uid="{00000000-0005-0000-0000-000015000000}"/>
    <cellStyle name="Accent5 - 40%" xfId="16" xr:uid="{00000000-0005-0000-0000-000016000000}"/>
    <cellStyle name="Accent5 - 40% 2" xfId="48" xr:uid="{00000000-0005-0000-0000-000017000000}"/>
    <cellStyle name="Accent5 - 60%" xfId="17" xr:uid="{00000000-0005-0000-0000-000018000000}"/>
    <cellStyle name="Accent6 - 20%" xfId="18" xr:uid="{00000000-0005-0000-0000-000019000000}"/>
    <cellStyle name="Accent6 - 20% 2" xfId="49" xr:uid="{00000000-0005-0000-0000-00001A000000}"/>
    <cellStyle name="Accent6 - 40%" xfId="19" xr:uid="{00000000-0005-0000-0000-00001B000000}"/>
    <cellStyle name="Accent6 - 40% 2" xfId="50" xr:uid="{00000000-0005-0000-0000-00001C000000}"/>
    <cellStyle name="Accent6 - 60%" xfId="20" xr:uid="{00000000-0005-0000-0000-00001D000000}"/>
    <cellStyle name="Emphasis 1" xfId="21" xr:uid="{00000000-0005-0000-0000-00001E000000}"/>
    <cellStyle name="Emphasis 2" xfId="22" xr:uid="{00000000-0005-0000-0000-00001F000000}"/>
    <cellStyle name="Emphasis 3" xfId="23" xr:uid="{00000000-0005-0000-0000-000020000000}"/>
    <cellStyle name="Heading 1" xfId="24" xr:uid="{00000000-0005-0000-0000-000021000000}"/>
    <cellStyle name="Heading 2" xfId="25" xr:uid="{00000000-0005-0000-0000-000022000000}"/>
    <cellStyle name="Heading 3" xfId="26" xr:uid="{00000000-0005-0000-0000-000023000000}"/>
    <cellStyle name="Heading 4" xfId="27" xr:uid="{00000000-0005-0000-0000-000024000000}"/>
    <cellStyle name="Input" xfId="28" xr:uid="{00000000-0005-0000-0000-000025000000}"/>
    <cellStyle name="Linked Cell" xfId="29" xr:uid="{00000000-0005-0000-0000-000026000000}"/>
    <cellStyle name="Magyarázó szöveg 2" xfId="53" xr:uid="{00000000-0005-0000-0000-000027000000}"/>
    <cellStyle name="Magyarázó szöveg 3" xfId="54" xr:uid="{00000000-0005-0000-0000-000028000000}"/>
    <cellStyle name="Normál" xfId="0" builtinId="0"/>
    <cellStyle name="Normál 2" xfId="1" xr:uid="{00000000-0005-0000-0000-00002A000000}"/>
    <cellStyle name="Normál 2 2" xfId="31" xr:uid="{00000000-0005-0000-0000-00002B000000}"/>
    <cellStyle name="Normál 2 3" xfId="30" xr:uid="{00000000-0005-0000-0000-00002C000000}"/>
    <cellStyle name="Normál 3" xfId="32" xr:uid="{00000000-0005-0000-0000-00002D000000}"/>
    <cellStyle name="Normál 3 2" xfId="51" xr:uid="{00000000-0005-0000-0000-00002E000000}"/>
    <cellStyle name="Normál 4" xfId="2" xr:uid="{00000000-0005-0000-0000-00002F000000}"/>
    <cellStyle name="Normál 5" xfId="52" xr:uid="{00000000-0005-0000-0000-000030000000}"/>
    <cellStyle name="Note" xfId="33" xr:uid="{00000000-0005-0000-0000-000031000000}"/>
    <cellStyle name="Output" xfId="34" xr:uid="{00000000-0005-0000-0000-000032000000}"/>
    <cellStyle name="Sheet Title" xfId="35" xr:uid="{00000000-0005-0000-0000-000033000000}"/>
    <cellStyle name="Százalék" xfId="55" builtinId="5"/>
    <cellStyle name="Százalék 2" xfId="36" xr:uid="{00000000-0005-0000-0000-000035000000}"/>
    <cellStyle name="Total" xfId="37" xr:uid="{00000000-0005-0000-0000-000036000000}"/>
    <cellStyle name="Warning Text" xfId="3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96"/>
  <sheetViews>
    <sheetView tabSelected="1" topLeftCell="D26" zoomScale="145" zoomScaleNormal="145" zoomScaleSheetLayoutView="90" workbookViewId="0">
      <selection activeCell="B40" sqref="B40:AH40"/>
    </sheetView>
  </sheetViews>
  <sheetFormatPr defaultRowHeight="5.25" customHeight="1" x14ac:dyDescent="0.2"/>
  <cols>
    <col min="1" max="1" width="3" style="8" bestFit="1" customWidth="1"/>
    <col min="2" max="2" width="12.28515625" style="8" customWidth="1"/>
    <col min="3" max="3" width="54.28515625" style="11" bestFit="1" customWidth="1"/>
    <col min="4" max="4" width="7.85546875" style="11" bestFit="1" customWidth="1"/>
    <col min="5" max="5" width="5.85546875" style="23" bestFit="1" customWidth="1"/>
    <col min="6" max="6" width="4.28515625" style="23" bestFit="1" customWidth="1"/>
    <col min="7" max="9" width="4.42578125" style="16" bestFit="1" customWidth="1"/>
    <col min="10" max="10" width="2.28515625" style="16" bestFit="1" customWidth="1"/>
    <col min="11" max="14" width="4.42578125" style="16" bestFit="1" customWidth="1"/>
    <col min="15" max="15" width="2.28515625" style="16" bestFit="1" customWidth="1"/>
    <col min="16" max="18" width="4.42578125" style="16" bestFit="1" customWidth="1"/>
    <col min="19" max="19" width="3.42578125" style="16" bestFit="1" customWidth="1"/>
    <col min="20" max="20" width="2.28515625" style="16" bestFit="1" customWidth="1"/>
    <col min="21" max="24" width="4.42578125" style="16" bestFit="1" customWidth="1"/>
    <col min="25" max="25" width="2.28515625" style="16" bestFit="1" customWidth="1"/>
    <col min="26" max="27" width="4.42578125" style="16" bestFit="1" customWidth="1"/>
    <col min="28" max="28" width="3.85546875" style="16" customWidth="1"/>
    <col min="29" max="29" width="4.42578125" style="16" bestFit="1" customWidth="1"/>
    <col min="30" max="30" width="2.28515625" style="16" bestFit="1" customWidth="1"/>
    <col min="31" max="32" width="4.42578125" style="16" bestFit="1" customWidth="1"/>
    <col min="33" max="33" width="3.85546875" style="16" customWidth="1"/>
    <col min="34" max="34" width="4.42578125" style="16" bestFit="1" customWidth="1"/>
    <col min="35" max="35" width="2.28515625" style="16" bestFit="1" customWidth="1"/>
    <col min="36" max="36" width="4.42578125" style="16" bestFit="1" customWidth="1"/>
    <col min="37" max="37" width="3.42578125" style="16" bestFit="1" customWidth="1"/>
    <col min="38" max="38" width="3.85546875" style="16" customWidth="1"/>
    <col min="39" max="39" width="3.42578125" style="16" bestFit="1" customWidth="1"/>
    <col min="40" max="40" width="2.28515625" style="16" bestFit="1" customWidth="1"/>
    <col min="41" max="41" width="4.42578125" style="16" bestFit="1" customWidth="1"/>
    <col min="42" max="42" width="42" style="31" bestFit="1" customWidth="1"/>
    <col min="43" max="46" width="9.140625" style="8"/>
    <col min="47" max="47" width="11.7109375" style="8" bestFit="1" customWidth="1"/>
    <col min="48" max="48" width="29.5703125" style="8" bestFit="1" customWidth="1"/>
    <col min="49" max="16384" width="9.140625" style="8"/>
  </cols>
  <sheetData>
    <row r="1" spans="1:42" ht="1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</row>
    <row r="2" spans="1:42" ht="15" x14ac:dyDescent="0.25">
      <c r="A2" s="123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</row>
    <row r="3" spans="1:42" ht="14.25" x14ac:dyDescent="0.2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</row>
    <row r="4" spans="1:42" ht="13.5" thickBot="1" x14ac:dyDescent="0.25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2" ht="13.5" thickBot="1" x14ac:dyDescent="0.25">
      <c r="A5" s="126"/>
      <c r="B5" s="138" t="s">
        <v>144</v>
      </c>
      <c r="C5" s="127" t="s">
        <v>4</v>
      </c>
      <c r="D5" s="111" t="s">
        <v>164</v>
      </c>
      <c r="E5" s="129" t="s">
        <v>5</v>
      </c>
      <c r="F5" s="129"/>
      <c r="G5" s="130" t="s">
        <v>6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19" t="s">
        <v>7</v>
      </c>
    </row>
    <row r="6" spans="1:42" ht="12.75" x14ac:dyDescent="0.2">
      <c r="A6" s="126"/>
      <c r="B6" s="138"/>
      <c r="C6" s="128"/>
      <c r="D6" s="112"/>
      <c r="E6" s="137" t="s">
        <v>8</v>
      </c>
      <c r="F6" s="121" t="s">
        <v>96</v>
      </c>
      <c r="G6" s="116" t="s">
        <v>9</v>
      </c>
      <c r="H6" s="117"/>
      <c r="I6" s="117"/>
      <c r="J6" s="117"/>
      <c r="K6" s="118"/>
      <c r="L6" s="116" t="s">
        <v>10</v>
      </c>
      <c r="M6" s="117"/>
      <c r="N6" s="117"/>
      <c r="O6" s="117"/>
      <c r="P6" s="118"/>
      <c r="Q6" s="116" t="s">
        <v>11</v>
      </c>
      <c r="R6" s="117"/>
      <c r="S6" s="117"/>
      <c r="T6" s="117"/>
      <c r="U6" s="118"/>
      <c r="V6" s="116" t="s">
        <v>12</v>
      </c>
      <c r="W6" s="117"/>
      <c r="X6" s="117"/>
      <c r="Y6" s="117"/>
      <c r="Z6" s="118"/>
      <c r="AA6" s="116" t="s">
        <v>13</v>
      </c>
      <c r="AB6" s="117"/>
      <c r="AC6" s="117"/>
      <c r="AD6" s="117"/>
      <c r="AE6" s="118"/>
      <c r="AF6" s="116" t="s">
        <v>14</v>
      </c>
      <c r="AG6" s="117"/>
      <c r="AH6" s="117"/>
      <c r="AI6" s="117"/>
      <c r="AJ6" s="118"/>
      <c r="AK6" s="116" t="s">
        <v>60</v>
      </c>
      <c r="AL6" s="117"/>
      <c r="AM6" s="117"/>
      <c r="AN6" s="117"/>
      <c r="AO6" s="118"/>
      <c r="AP6" s="120"/>
    </row>
    <row r="7" spans="1:42" ht="12.75" x14ac:dyDescent="0.2">
      <c r="A7" s="126"/>
      <c r="B7" s="139"/>
      <c r="C7" s="128"/>
      <c r="D7" s="112"/>
      <c r="E7" s="137"/>
      <c r="F7" s="121"/>
      <c r="G7" s="36" t="s">
        <v>15</v>
      </c>
      <c r="H7" s="34" t="s">
        <v>16</v>
      </c>
      <c r="I7" s="35" t="s">
        <v>17</v>
      </c>
      <c r="J7" s="35" t="s">
        <v>18</v>
      </c>
      <c r="K7" s="37" t="s">
        <v>19</v>
      </c>
      <c r="L7" s="36" t="s">
        <v>15</v>
      </c>
      <c r="M7" s="34" t="s">
        <v>16</v>
      </c>
      <c r="N7" s="35" t="s">
        <v>17</v>
      </c>
      <c r="O7" s="35" t="s">
        <v>18</v>
      </c>
      <c r="P7" s="37" t="s">
        <v>19</v>
      </c>
      <c r="Q7" s="36" t="s">
        <v>15</v>
      </c>
      <c r="R7" s="34" t="s">
        <v>16</v>
      </c>
      <c r="S7" s="35" t="s">
        <v>17</v>
      </c>
      <c r="T7" s="35" t="s">
        <v>18</v>
      </c>
      <c r="U7" s="37" t="s">
        <v>19</v>
      </c>
      <c r="V7" s="36" t="s">
        <v>15</v>
      </c>
      <c r="W7" s="34" t="s">
        <v>16</v>
      </c>
      <c r="X7" s="35" t="s">
        <v>17</v>
      </c>
      <c r="Y7" s="35" t="s">
        <v>18</v>
      </c>
      <c r="Z7" s="37" t="s">
        <v>19</v>
      </c>
      <c r="AA7" s="36" t="s">
        <v>15</v>
      </c>
      <c r="AB7" s="34" t="s">
        <v>16</v>
      </c>
      <c r="AC7" s="35" t="s">
        <v>17</v>
      </c>
      <c r="AD7" s="35" t="s">
        <v>18</v>
      </c>
      <c r="AE7" s="37" t="s">
        <v>19</v>
      </c>
      <c r="AF7" s="36" t="s">
        <v>15</v>
      </c>
      <c r="AG7" s="34" t="s">
        <v>16</v>
      </c>
      <c r="AH7" s="35" t="s">
        <v>17</v>
      </c>
      <c r="AI7" s="35" t="s">
        <v>18</v>
      </c>
      <c r="AJ7" s="37" t="s">
        <v>19</v>
      </c>
      <c r="AK7" s="36" t="s">
        <v>15</v>
      </c>
      <c r="AL7" s="34" t="s">
        <v>16</v>
      </c>
      <c r="AM7" s="35" t="s">
        <v>17</v>
      </c>
      <c r="AN7" s="35" t="s">
        <v>18</v>
      </c>
      <c r="AO7" s="37" t="s">
        <v>19</v>
      </c>
      <c r="AP7" s="72" t="s">
        <v>3</v>
      </c>
    </row>
    <row r="8" spans="1:42" ht="12.75" x14ac:dyDescent="0.2">
      <c r="A8" s="67" t="s">
        <v>20</v>
      </c>
      <c r="B8" s="131" t="s">
        <v>137</v>
      </c>
      <c r="C8" s="132"/>
      <c r="D8" s="113"/>
      <c r="E8" s="7">
        <f t="shared" ref="E8:AO8" si="0">SUM(E9:E14)</f>
        <v>24</v>
      </c>
      <c r="F8" s="7">
        <f t="shared" si="0"/>
        <v>28</v>
      </c>
      <c r="G8" s="38">
        <f t="shared" si="0"/>
        <v>7</v>
      </c>
      <c r="H8" s="1">
        <f t="shared" si="0"/>
        <v>5</v>
      </c>
      <c r="I8" s="1">
        <f t="shared" si="0"/>
        <v>1</v>
      </c>
      <c r="J8" s="1">
        <f t="shared" si="0"/>
        <v>0</v>
      </c>
      <c r="K8" s="39">
        <f t="shared" si="0"/>
        <v>14</v>
      </c>
      <c r="L8" s="38">
        <f t="shared" si="0"/>
        <v>3</v>
      </c>
      <c r="M8" s="1">
        <f t="shared" si="0"/>
        <v>2</v>
      </c>
      <c r="N8" s="1">
        <f t="shared" si="0"/>
        <v>0</v>
      </c>
      <c r="O8" s="1">
        <f t="shared" si="0"/>
        <v>0</v>
      </c>
      <c r="P8" s="39">
        <f t="shared" si="0"/>
        <v>6</v>
      </c>
      <c r="Q8" s="38">
        <f t="shared" si="0"/>
        <v>2</v>
      </c>
      <c r="R8" s="1">
        <f t="shared" si="0"/>
        <v>2</v>
      </c>
      <c r="S8" s="1">
        <f t="shared" si="0"/>
        <v>0</v>
      </c>
      <c r="T8" s="1">
        <f t="shared" si="0"/>
        <v>0</v>
      </c>
      <c r="U8" s="39">
        <f t="shared" si="0"/>
        <v>5</v>
      </c>
      <c r="V8" s="38">
        <f t="shared" si="0"/>
        <v>0</v>
      </c>
      <c r="W8" s="1">
        <f t="shared" si="0"/>
        <v>0</v>
      </c>
      <c r="X8" s="1">
        <f t="shared" si="0"/>
        <v>0</v>
      </c>
      <c r="Y8" s="1">
        <f t="shared" si="0"/>
        <v>0</v>
      </c>
      <c r="Z8" s="39">
        <f t="shared" si="0"/>
        <v>0</v>
      </c>
      <c r="AA8" s="38">
        <f t="shared" si="0"/>
        <v>1</v>
      </c>
      <c r="AB8" s="1">
        <f t="shared" si="0"/>
        <v>1</v>
      </c>
      <c r="AC8" s="1">
        <f t="shared" si="0"/>
        <v>0</v>
      </c>
      <c r="AD8" s="1">
        <f t="shared" si="0"/>
        <v>0</v>
      </c>
      <c r="AE8" s="39">
        <f t="shared" si="0"/>
        <v>3</v>
      </c>
      <c r="AF8" s="38">
        <f t="shared" si="0"/>
        <v>0</v>
      </c>
      <c r="AG8" s="1">
        <f t="shared" si="0"/>
        <v>0</v>
      </c>
      <c r="AH8" s="1">
        <f t="shared" si="0"/>
        <v>0</v>
      </c>
      <c r="AI8" s="1">
        <f t="shared" si="0"/>
        <v>0</v>
      </c>
      <c r="AJ8" s="39">
        <f t="shared" si="0"/>
        <v>0</v>
      </c>
      <c r="AK8" s="38">
        <f t="shared" si="0"/>
        <v>0</v>
      </c>
      <c r="AL8" s="1">
        <f t="shared" si="0"/>
        <v>0</v>
      </c>
      <c r="AM8" s="1">
        <f t="shared" si="0"/>
        <v>0</v>
      </c>
      <c r="AN8" s="1">
        <f t="shared" si="0"/>
        <v>0</v>
      </c>
      <c r="AO8" s="39">
        <f t="shared" si="0"/>
        <v>0</v>
      </c>
      <c r="AP8" s="73"/>
    </row>
    <row r="9" spans="1:42" ht="12.75" x14ac:dyDescent="0.2">
      <c r="A9" s="68">
        <v>1</v>
      </c>
      <c r="B9" s="68" t="s">
        <v>108</v>
      </c>
      <c r="C9" s="18" t="s">
        <v>75</v>
      </c>
      <c r="D9" s="18"/>
      <c r="E9" s="13">
        <f t="shared" ref="E9" si="1">G9+H9+I9+L9+M9+N9+Q9+R9+S9+V9+W9+X9+AA9+AB9+AC9+AF9+AG9+AH9+AK9+AL9+AM9</f>
        <v>6</v>
      </c>
      <c r="F9" s="12">
        <f t="shared" ref="F9" si="2">K9+P9+U9+Z9+AE9+AJ9+AO9</f>
        <v>6</v>
      </c>
      <c r="G9" s="40">
        <v>3</v>
      </c>
      <c r="H9" s="35">
        <v>3</v>
      </c>
      <c r="I9" s="35">
        <v>0</v>
      </c>
      <c r="J9" s="35" t="s">
        <v>22</v>
      </c>
      <c r="K9" s="41">
        <v>6</v>
      </c>
      <c r="L9" s="40"/>
      <c r="M9" s="35"/>
      <c r="N9" s="35"/>
      <c r="O9" s="35"/>
      <c r="P9" s="41"/>
      <c r="Q9" s="40"/>
      <c r="R9" s="35"/>
      <c r="S9" s="35"/>
      <c r="T9" s="35"/>
      <c r="U9" s="41"/>
      <c r="V9" s="40"/>
      <c r="W9" s="35"/>
      <c r="X9" s="35"/>
      <c r="Y9" s="35"/>
      <c r="Z9" s="41"/>
      <c r="AA9" s="40"/>
      <c r="AB9" s="35"/>
      <c r="AC9" s="35"/>
      <c r="AD9" s="35"/>
      <c r="AE9" s="41"/>
      <c r="AF9" s="40"/>
      <c r="AG9" s="35"/>
      <c r="AH9" s="35"/>
      <c r="AI9" s="35"/>
      <c r="AJ9" s="41"/>
      <c r="AK9" s="40"/>
      <c r="AL9" s="35"/>
      <c r="AM9" s="35"/>
      <c r="AN9" s="35"/>
      <c r="AO9" s="41"/>
      <c r="AP9" s="74"/>
    </row>
    <row r="10" spans="1:42" ht="12.75" x14ac:dyDescent="0.2">
      <c r="A10" s="68">
        <v>2</v>
      </c>
      <c r="B10" s="68" t="s">
        <v>152</v>
      </c>
      <c r="C10" s="86" t="s">
        <v>78</v>
      </c>
      <c r="D10" s="86"/>
      <c r="E10" s="13">
        <f>G10+H10+I10+L10+M10+N10+Q10+R10+S10+V10+W10+X10+AA10+AB10+AC10+AF10+AG10+AH10+AK10+AL10+AM10</f>
        <v>3</v>
      </c>
      <c r="F10" s="12">
        <f>K10+P10+U10+Z10+AE10+AJ10+AO10</f>
        <v>4</v>
      </c>
      <c r="G10" s="40">
        <v>2</v>
      </c>
      <c r="H10" s="35">
        <v>0</v>
      </c>
      <c r="I10" s="35">
        <v>1</v>
      </c>
      <c r="J10" s="35" t="s">
        <v>21</v>
      </c>
      <c r="K10" s="41">
        <v>4</v>
      </c>
      <c r="L10" s="40"/>
      <c r="M10" s="35"/>
      <c r="N10" s="35"/>
      <c r="O10" s="35"/>
      <c r="P10" s="41"/>
      <c r="Q10" s="40"/>
      <c r="R10" s="35"/>
      <c r="S10" s="35"/>
      <c r="T10" s="35"/>
      <c r="U10" s="41"/>
      <c r="V10" s="40"/>
      <c r="W10" s="35"/>
      <c r="X10" s="35"/>
      <c r="Y10" s="35"/>
      <c r="Z10" s="41"/>
      <c r="AA10" s="40"/>
      <c r="AB10" s="35"/>
      <c r="AC10" s="35"/>
      <c r="AD10" s="35"/>
      <c r="AE10" s="41"/>
      <c r="AF10" s="40"/>
      <c r="AG10" s="35"/>
      <c r="AH10" s="35"/>
      <c r="AI10" s="35"/>
      <c r="AJ10" s="41"/>
      <c r="AK10" s="40"/>
      <c r="AL10" s="35"/>
      <c r="AM10" s="35"/>
      <c r="AN10" s="35"/>
      <c r="AO10" s="41"/>
      <c r="AP10" s="74"/>
    </row>
    <row r="11" spans="1:42" ht="12.75" x14ac:dyDescent="0.2">
      <c r="A11" s="68">
        <v>3</v>
      </c>
      <c r="B11" s="68" t="s">
        <v>109</v>
      </c>
      <c r="C11" s="18" t="s">
        <v>92</v>
      </c>
      <c r="D11" s="18"/>
      <c r="E11" s="13">
        <f t="shared" ref="E11:E13" si="3">G11+H11+I11+L11+M11+N11+Q11+R11+S11+V11+W11+X11+AA11+AB11+AC11+AF11+AG11+AH11+AK11+AL11+AM11</f>
        <v>4</v>
      </c>
      <c r="F11" s="12">
        <f t="shared" ref="F11:F13" si="4">K11+P11+U11+Z11+AE11+AJ11+AO11</f>
        <v>4</v>
      </c>
      <c r="G11" s="40">
        <v>2</v>
      </c>
      <c r="H11" s="35">
        <v>2</v>
      </c>
      <c r="I11" s="35">
        <v>0</v>
      </c>
      <c r="J11" s="35" t="s">
        <v>21</v>
      </c>
      <c r="K11" s="41">
        <v>4</v>
      </c>
      <c r="L11" s="40"/>
      <c r="M11" s="35"/>
      <c r="N11" s="35"/>
      <c r="O11" s="35"/>
      <c r="P11" s="41"/>
      <c r="Q11" s="40"/>
      <c r="R11" s="35"/>
      <c r="S11" s="35"/>
      <c r="T11" s="35"/>
      <c r="U11" s="41"/>
      <c r="V11" s="40"/>
      <c r="W11" s="35"/>
      <c r="X11" s="35"/>
      <c r="Y11" s="35"/>
      <c r="Z11" s="41"/>
      <c r="AA11" s="40"/>
      <c r="AB11" s="35"/>
      <c r="AC11" s="35"/>
      <c r="AD11" s="35"/>
      <c r="AE11" s="41"/>
      <c r="AF11" s="40"/>
      <c r="AG11" s="35"/>
      <c r="AH11" s="35"/>
      <c r="AI11" s="35"/>
      <c r="AJ11" s="41"/>
      <c r="AK11" s="40"/>
      <c r="AL11" s="35"/>
      <c r="AM11" s="35"/>
      <c r="AN11" s="35"/>
      <c r="AO11" s="41"/>
      <c r="AP11" s="75"/>
    </row>
    <row r="12" spans="1:42" ht="12.75" x14ac:dyDescent="0.2">
      <c r="A12" s="68">
        <v>4</v>
      </c>
      <c r="B12" s="68" t="s">
        <v>153</v>
      </c>
      <c r="C12" s="18" t="s">
        <v>76</v>
      </c>
      <c r="D12" s="18"/>
      <c r="E12" s="13">
        <f t="shared" ref="E12" si="5">G12+H12+I12+L12+M12+N12+Q12+R12+S12+V12+W12+X12+AA12+AB12+AC12+AF12+AG12+AH12+AK12+AL12+AM12</f>
        <v>5</v>
      </c>
      <c r="F12" s="12">
        <f t="shared" ref="F12" si="6">K12+P12+U12+Z12+AE12+AJ12+AO12</f>
        <v>6</v>
      </c>
      <c r="G12" s="40"/>
      <c r="H12" s="35"/>
      <c r="I12" s="35"/>
      <c r="J12" s="35"/>
      <c r="K12" s="41"/>
      <c r="L12" s="40">
        <v>3</v>
      </c>
      <c r="M12" s="35">
        <v>2</v>
      </c>
      <c r="N12" s="35">
        <v>0</v>
      </c>
      <c r="O12" s="35" t="s">
        <v>22</v>
      </c>
      <c r="P12" s="41">
        <v>6</v>
      </c>
      <c r="Q12" s="40"/>
      <c r="R12" s="35"/>
      <c r="S12" s="35"/>
      <c r="T12" s="35"/>
      <c r="U12" s="41"/>
      <c r="V12" s="40"/>
      <c r="W12" s="35"/>
      <c r="X12" s="35"/>
      <c r="Y12" s="35"/>
      <c r="Z12" s="41"/>
      <c r="AA12" s="40"/>
      <c r="AB12" s="35"/>
      <c r="AC12" s="35"/>
      <c r="AD12" s="35"/>
      <c r="AE12" s="41"/>
      <c r="AF12" s="40"/>
      <c r="AG12" s="35"/>
      <c r="AH12" s="35"/>
      <c r="AI12" s="35"/>
      <c r="AJ12" s="41"/>
      <c r="AK12" s="40"/>
      <c r="AL12" s="35"/>
      <c r="AM12" s="35"/>
      <c r="AN12" s="35"/>
      <c r="AO12" s="41"/>
      <c r="AP12" s="74"/>
    </row>
    <row r="13" spans="1:42" ht="12.75" x14ac:dyDescent="0.2">
      <c r="A13" s="68">
        <v>5</v>
      </c>
      <c r="B13" s="68" t="s">
        <v>154</v>
      </c>
      <c r="C13" s="19" t="s">
        <v>77</v>
      </c>
      <c r="D13" s="19"/>
      <c r="E13" s="13">
        <f t="shared" si="3"/>
        <v>4</v>
      </c>
      <c r="F13" s="12">
        <f t="shared" si="4"/>
        <v>5</v>
      </c>
      <c r="G13" s="40"/>
      <c r="H13" s="35"/>
      <c r="I13" s="35"/>
      <c r="J13" s="35"/>
      <c r="K13" s="41"/>
      <c r="L13" s="40"/>
      <c r="M13" s="35"/>
      <c r="N13" s="35"/>
      <c r="O13" s="35"/>
      <c r="P13" s="41"/>
      <c r="Q13" s="40">
        <v>2</v>
      </c>
      <c r="R13" s="35">
        <v>2</v>
      </c>
      <c r="S13" s="35">
        <v>0</v>
      </c>
      <c r="T13" s="35" t="s">
        <v>22</v>
      </c>
      <c r="U13" s="41">
        <v>5</v>
      </c>
      <c r="V13" s="40"/>
      <c r="W13" s="35"/>
      <c r="X13" s="35"/>
      <c r="Y13" s="35"/>
      <c r="Z13" s="41"/>
      <c r="AA13" s="40"/>
      <c r="AB13" s="35"/>
      <c r="AC13" s="35"/>
      <c r="AD13" s="35"/>
      <c r="AE13" s="41"/>
      <c r="AF13" s="40"/>
      <c r="AG13" s="35"/>
      <c r="AH13" s="35"/>
      <c r="AI13" s="35"/>
      <c r="AJ13" s="41"/>
      <c r="AK13" s="40"/>
      <c r="AL13" s="35"/>
      <c r="AM13" s="35"/>
      <c r="AN13" s="35"/>
      <c r="AO13" s="41"/>
      <c r="AP13" s="74" t="s">
        <v>23</v>
      </c>
    </row>
    <row r="14" spans="1:42" ht="12.75" x14ac:dyDescent="0.2">
      <c r="A14" s="68">
        <v>6</v>
      </c>
      <c r="B14" s="68" t="s">
        <v>110</v>
      </c>
      <c r="C14" s="18" t="s">
        <v>91</v>
      </c>
      <c r="D14" s="18"/>
      <c r="E14" s="13">
        <f>G14+H14+I14+L14+M14+N14+Q14+R14+S14+V14+W14+X14+AA14+AB14+AC14+AF14+AG14+AH14+AK14+AL14+AM14</f>
        <v>2</v>
      </c>
      <c r="F14" s="12">
        <f>K14+P14+U14+Z14+AE14+AJ14+AO14</f>
        <v>3</v>
      </c>
      <c r="G14" s="40"/>
      <c r="H14" s="35"/>
      <c r="I14" s="35"/>
      <c r="J14" s="35"/>
      <c r="K14" s="41"/>
      <c r="L14" s="40"/>
      <c r="M14" s="35"/>
      <c r="N14" s="35"/>
      <c r="O14" s="35"/>
      <c r="P14" s="41"/>
      <c r="Q14" s="40"/>
      <c r="R14" s="35"/>
      <c r="S14" s="35"/>
      <c r="T14" s="35"/>
      <c r="U14" s="41"/>
      <c r="V14" s="40"/>
      <c r="W14" s="35"/>
      <c r="X14" s="35"/>
      <c r="Y14" s="35"/>
      <c r="Z14" s="41"/>
      <c r="AA14" s="40">
        <v>1</v>
      </c>
      <c r="AB14" s="35">
        <v>1</v>
      </c>
      <c r="AC14" s="35">
        <v>0</v>
      </c>
      <c r="AD14" s="35" t="s">
        <v>22</v>
      </c>
      <c r="AE14" s="41">
        <v>3</v>
      </c>
      <c r="AF14" s="40"/>
      <c r="AG14" s="35"/>
      <c r="AH14" s="35"/>
      <c r="AI14" s="35"/>
      <c r="AJ14" s="41"/>
      <c r="AK14" s="40"/>
      <c r="AL14" s="35"/>
      <c r="AM14" s="35"/>
      <c r="AN14" s="35"/>
      <c r="AO14" s="41"/>
      <c r="AP14" s="74"/>
    </row>
    <row r="15" spans="1:42" ht="12.75" x14ac:dyDescent="0.2">
      <c r="A15" s="67" t="s">
        <v>31</v>
      </c>
      <c r="B15" s="131" t="s">
        <v>138</v>
      </c>
      <c r="C15" s="132"/>
      <c r="D15" s="113"/>
      <c r="E15" s="7">
        <f>SUM(E16:E24)</f>
        <v>34</v>
      </c>
      <c r="F15" s="7">
        <f>SUM(F16:F24)</f>
        <v>37</v>
      </c>
      <c r="G15" s="38">
        <f>SUM(G16:G24)</f>
        <v>5</v>
      </c>
      <c r="H15" s="1">
        <f t="shared" ref="H15:AO15" si="7">SUM(H16:H24)</f>
        <v>2</v>
      </c>
      <c r="I15" s="1">
        <f t="shared" si="7"/>
        <v>0</v>
      </c>
      <c r="J15" s="1">
        <f t="shared" si="7"/>
        <v>0</v>
      </c>
      <c r="K15" s="39">
        <f t="shared" si="7"/>
        <v>7</v>
      </c>
      <c r="L15" s="38">
        <f t="shared" si="7"/>
        <v>5</v>
      </c>
      <c r="M15" s="1">
        <f t="shared" si="7"/>
        <v>6</v>
      </c>
      <c r="N15" s="1">
        <f t="shared" si="7"/>
        <v>0</v>
      </c>
      <c r="O15" s="1">
        <f t="shared" si="7"/>
        <v>0</v>
      </c>
      <c r="P15" s="39">
        <f t="shared" si="7"/>
        <v>12</v>
      </c>
      <c r="Q15" s="38">
        <f t="shared" si="7"/>
        <v>4</v>
      </c>
      <c r="R15" s="1">
        <f t="shared" si="7"/>
        <v>4</v>
      </c>
      <c r="S15" s="1">
        <f t="shared" si="7"/>
        <v>0</v>
      </c>
      <c r="T15" s="1">
        <f t="shared" si="7"/>
        <v>0</v>
      </c>
      <c r="U15" s="39">
        <f t="shared" si="7"/>
        <v>10</v>
      </c>
      <c r="V15" s="38">
        <f t="shared" si="7"/>
        <v>2</v>
      </c>
      <c r="W15" s="1">
        <f t="shared" si="7"/>
        <v>2</v>
      </c>
      <c r="X15" s="1">
        <f t="shared" si="7"/>
        <v>0</v>
      </c>
      <c r="Y15" s="1">
        <f t="shared" si="7"/>
        <v>0</v>
      </c>
      <c r="Z15" s="39">
        <f t="shared" si="7"/>
        <v>4</v>
      </c>
      <c r="AA15" s="38">
        <f>SUM(AA16:AA24)</f>
        <v>2</v>
      </c>
      <c r="AB15" s="1">
        <f t="shared" si="7"/>
        <v>2</v>
      </c>
      <c r="AC15" s="1">
        <f t="shared" si="7"/>
        <v>0</v>
      </c>
      <c r="AD15" s="1">
        <f t="shared" si="7"/>
        <v>0</v>
      </c>
      <c r="AE15" s="39">
        <f t="shared" si="7"/>
        <v>4</v>
      </c>
      <c r="AF15" s="38">
        <f t="shared" si="7"/>
        <v>0</v>
      </c>
      <c r="AG15" s="1">
        <f t="shared" si="7"/>
        <v>0</v>
      </c>
      <c r="AH15" s="1">
        <f t="shared" si="7"/>
        <v>0</v>
      </c>
      <c r="AI15" s="1">
        <f t="shared" si="7"/>
        <v>0</v>
      </c>
      <c r="AJ15" s="39">
        <f t="shared" si="7"/>
        <v>0</v>
      </c>
      <c r="AK15" s="38">
        <f t="shared" si="7"/>
        <v>0</v>
      </c>
      <c r="AL15" s="1">
        <f t="shared" si="7"/>
        <v>0</v>
      </c>
      <c r="AM15" s="1">
        <f t="shared" si="7"/>
        <v>0</v>
      </c>
      <c r="AN15" s="1">
        <f t="shared" si="7"/>
        <v>0</v>
      </c>
      <c r="AO15" s="39">
        <f t="shared" si="7"/>
        <v>0</v>
      </c>
      <c r="AP15" s="76"/>
    </row>
    <row r="16" spans="1:42" ht="12.75" x14ac:dyDescent="0.2">
      <c r="A16" s="68">
        <v>7</v>
      </c>
      <c r="B16" s="68" t="s">
        <v>166</v>
      </c>
      <c r="C16" s="18" t="s">
        <v>30</v>
      </c>
      <c r="D16" s="18" t="s">
        <v>165</v>
      </c>
      <c r="E16" s="13">
        <f t="shared" ref="E16" si="8">G16+H16+I16+L16+M16+N16+Q16+R16+S16+V16+W16+X16+AA16+AB16+AC16+AF16+AG16+AH16+AK16+AL16+AM16</f>
        <v>3</v>
      </c>
      <c r="F16" s="12">
        <f t="shared" ref="F16:F23" si="9">K16+P16+U16+Z16+AE16+AJ16+AO16</f>
        <v>3</v>
      </c>
      <c r="G16" s="40">
        <v>3</v>
      </c>
      <c r="H16" s="35">
        <v>0</v>
      </c>
      <c r="I16" s="35">
        <v>0</v>
      </c>
      <c r="J16" s="35" t="s">
        <v>22</v>
      </c>
      <c r="K16" s="41">
        <v>3</v>
      </c>
      <c r="L16" s="40"/>
      <c r="M16" s="35"/>
      <c r="N16" s="35"/>
      <c r="O16" s="35"/>
      <c r="P16" s="41"/>
      <c r="Q16" s="40"/>
      <c r="R16" s="35"/>
      <c r="S16" s="35"/>
      <c r="T16" s="35"/>
      <c r="U16" s="41"/>
      <c r="V16" s="40"/>
      <c r="W16" s="35"/>
      <c r="X16" s="35"/>
      <c r="Y16" s="35"/>
      <c r="Z16" s="41"/>
      <c r="AA16" s="40"/>
      <c r="AB16" s="35"/>
      <c r="AC16" s="35"/>
      <c r="AD16" s="35"/>
      <c r="AE16" s="41"/>
      <c r="AF16" s="40"/>
      <c r="AG16" s="35"/>
      <c r="AH16" s="35"/>
      <c r="AI16" s="35"/>
      <c r="AJ16" s="41"/>
      <c r="AK16" s="40"/>
      <c r="AL16" s="35"/>
      <c r="AM16" s="35"/>
      <c r="AN16" s="35"/>
      <c r="AO16" s="41"/>
      <c r="AP16" s="74"/>
    </row>
    <row r="17" spans="1:80" ht="12.75" x14ac:dyDescent="0.2">
      <c r="A17" s="68">
        <v>8</v>
      </c>
      <c r="B17" s="68" t="s">
        <v>111</v>
      </c>
      <c r="C17" s="18" t="s">
        <v>24</v>
      </c>
      <c r="D17" s="18"/>
      <c r="E17" s="13">
        <f t="shared" ref="E17" si="10">G17+H17+I17+L17+M17+N17+Q17+R17+S17+V17+W17+X17+AA17+AB17+AC17+AF17+AG17+AH17+AK17+AL17+AM17</f>
        <v>4</v>
      </c>
      <c r="F17" s="12">
        <f t="shared" si="9"/>
        <v>4</v>
      </c>
      <c r="G17" s="40">
        <v>2</v>
      </c>
      <c r="H17" s="35">
        <v>2</v>
      </c>
      <c r="I17" s="35">
        <v>0</v>
      </c>
      <c r="J17" s="35" t="s">
        <v>22</v>
      </c>
      <c r="K17" s="41">
        <v>4</v>
      </c>
      <c r="L17" s="40"/>
      <c r="M17" s="35"/>
      <c r="N17" s="35"/>
      <c r="O17" s="35"/>
      <c r="P17" s="41"/>
      <c r="Q17" s="40"/>
      <c r="R17" s="35"/>
      <c r="S17" s="35"/>
      <c r="T17" s="35"/>
      <c r="U17" s="41"/>
      <c r="V17" s="40"/>
      <c r="W17" s="35"/>
      <c r="X17" s="35"/>
      <c r="Y17" s="35"/>
      <c r="Z17" s="41"/>
      <c r="AA17" s="40"/>
      <c r="AB17" s="35"/>
      <c r="AC17" s="35"/>
      <c r="AD17" s="35"/>
      <c r="AE17" s="41"/>
      <c r="AF17" s="40"/>
      <c r="AG17" s="35"/>
      <c r="AH17" s="35"/>
      <c r="AI17" s="35"/>
      <c r="AJ17" s="41"/>
      <c r="AK17" s="40"/>
      <c r="AL17" s="35"/>
      <c r="AM17" s="35"/>
      <c r="AN17" s="35"/>
      <c r="AO17" s="41"/>
      <c r="AP17" s="74"/>
    </row>
    <row r="18" spans="1:80" ht="12.75" x14ac:dyDescent="0.2">
      <c r="A18" s="68">
        <v>9</v>
      </c>
      <c r="B18" s="68" t="s">
        <v>112</v>
      </c>
      <c r="C18" s="18" t="s">
        <v>25</v>
      </c>
      <c r="D18" s="18"/>
      <c r="E18" s="13">
        <f t="shared" ref="E18:E23" si="11">G18+H18+I18+L18+M18+N18+Q18+R18+S18+V18+W18+X18+AA18+AB18+AC18+AF18+AG18+AH18+AK18+AL18+AM18</f>
        <v>4</v>
      </c>
      <c r="F18" s="12">
        <f t="shared" si="9"/>
        <v>4</v>
      </c>
      <c r="G18" s="40"/>
      <c r="H18" s="35"/>
      <c r="I18" s="35"/>
      <c r="J18" s="35"/>
      <c r="K18" s="41"/>
      <c r="L18" s="40">
        <v>2</v>
      </c>
      <c r="M18" s="35">
        <v>2</v>
      </c>
      <c r="N18" s="35">
        <v>0</v>
      </c>
      <c r="O18" s="35" t="s">
        <v>21</v>
      </c>
      <c r="P18" s="41">
        <v>4</v>
      </c>
      <c r="Q18" s="40"/>
      <c r="R18" s="35"/>
      <c r="S18" s="35"/>
      <c r="T18" s="35"/>
      <c r="U18" s="41"/>
      <c r="V18" s="40"/>
      <c r="W18" s="35"/>
      <c r="X18" s="35"/>
      <c r="Y18" s="35"/>
      <c r="Z18" s="41"/>
      <c r="AA18" s="40"/>
      <c r="AB18" s="35"/>
      <c r="AC18" s="35"/>
      <c r="AD18" s="35"/>
      <c r="AE18" s="41"/>
      <c r="AF18" s="40"/>
      <c r="AG18" s="35"/>
      <c r="AH18" s="35"/>
      <c r="AI18" s="35"/>
      <c r="AJ18" s="41"/>
      <c r="AK18" s="40"/>
      <c r="AL18" s="35"/>
      <c r="AM18" s="35"/>
      <c r="AN18" s="35"/>
      <c r="AO18" s="41"/>
      <c r="AP18" s="74" t="s">
        <v>24</v>
      </c>
    </row>
    <row r="19" spans="1:80" ht="12.75" x14ac:dyDescent="0.2">
      <c r="A19" s="68">
        <v>10</v>
      </c>
      <c r="B19" s="68" t="s">
        <v>113</v>
      </c>
      <c r="C19" s="18" t="s">
        <v>26</v>
      </c>
      <c r="D19" s="18" t="s">
        <v>165</v>
      </c>
      <c r="E19" s="13">
        <f t="shared" si="11"/>
        <v>4</v>
      </c>
      <c r="F19" s="12">
        <f t="shared" si="9"/>
        <v>5</v>
      </c>
      <c r="G19" s="40"/>
      <c r="H19" s="35"/>
      <c r="I19" s="35"/>
      <c r="J19" s="35"/>
      <c r="K19" s="41"/>
      <c r="L19" s="40">
        <v>2</v>
      </c>
      <c r="M19" s="35">
        <v>2</v>
      </c>
      <c r="N19" s="35">
        <v>0</v>
      </c>
      <c r="O19" s="35" t="s">
        <v>22</v>
      </c>
      <c r="P19" s="41">
        <v>5</v>
      </c>
      <c r="Q19" s="40"/>
      <c r="R19" s="35"/>
      <c r="S19" s="35"/>
      <c r="T19" s="35"/>
      <c r="U19" s="41"/>
      <c r="V19" s="40"/>
      <c r="W19" s="35"/>
      <c r="X19" s="35"/>
      <c r="Y19" s="35"/>
      <c r="Z19" s="41"/>
      <c r="AA19" s="40"/>
      <c r="AB19" s="35"/>
      <c r="AC19" s="35"/>
      <c r="AD19" s="35"/>
      <c r="AE19" s="41"/>
      <c r="AF19" s="40"/>
      <c r="AG19" s="35"/>
      <c r="AH19" s="35"/>
      <c r="AI19" s="35"/>
      <c r="AJ19" s="41"/>
      <c r="AK19" s="40"/>
      <c r="AL19" s="35"/>
      <c r="AM19" s="35"/>
      <c r="AN19" s="35"/>
      <c r="AO19" s="41"/>
      <c r="AP19" s="75"/>
    </row>
    <row r="20" spans="1:80" ht="12.75" x14ac:dyDescent="0.2">
      <c r="A20" s="68">
        <v>11</v>
      </c>
      <c r="B20" s="68" t="s">
        <v>114</v>
      </c>
      <c r="C20" s="18" t="s">
        <v>34</v>
      </c>
      <c r="D20" s="18"/>
      <c r="E20" s="13">
        <f t="shared" si="11"/>
        <v>3</v>
      </c>
      <c r="F20" s="12">
        <f t="shared" si="9"/>
        <v>3</v>
      </c>
      <c r="G20" s="40"/>
      <c r="H20" s="35"/>
      <c r="I20" s="35"/>
      <c r="J20" s="35"/>
      <c r="K20" s="41"/>
      <c r="L20" s="40">
        <v>1</v>
      </c>
      <c r="M20" s="35">
        <v>2</v>
      </c>
      <c r="N20" s="35">
        <v>0</v>
      </c>
      <c r="O20" s="35" t="s">
        <v>22</v>
      </c>
      <c r="P20" s="41">
        <v>3</v>
      </c>
      <c r="Q20" s="40"/>
      <c r="R20" s="35"/>
      <c r="S20" s="35"/>
      <c r="T20" s="35"/>
      <c r="U20" s="41"/>
      <c r="V20" s="40"/>
      <c r="W20" s="35"/>
      <c r="X20" s="35"/>
      <c r="Y20" s="35"/>
      <c r="Z20" s="41"/>
      <c r="AA20" s="40"/>
      <c r="AB20" s="35"/>
      <c r="AC20" s="35"/>
      <c r="AD20" s="35"/>
      <c r="AE20" s="41"/>
      <c r="AF20" s="40"/>
      <c r="AG20" s="35"/>
      <c r="AH20" s="35"/>
      <c r="AI20" s="35"/>
      <c r="AJ20" s="41"/>
      <c r="AK20" s="40"/>
      <c r="AL20" s="35"/>
      <c r="AM20" s="35"/>
      <c r="AN20" s="35"/>
      <c r="AO20" s="41"/>
      <c r="AP20" s="74"/>
    </row>
    <row r="21" spans="1:80" ht="12.75" x14ac:dyDescent="0.2">
      <c r="A21" s="68">
        <v>12</v>
      </c>
      <c r="B21" s="68" t="s">
        <v>115</v>
      </c>
      <c r="C21" s="18" t="s">
        <v>29</v>
      </c>
      <c r="D21" s="18" t="s">
        <v>165</v>
      </c>
      <c r="E21" s="13">
        <f t="shared" si="11"/>
        <v>4</v>
      </c>
      <c r="F21" s="12">
        <f t="shared" si="9"/>
        <v>5</v>
      </c>
      <c r="G21" s="42"/>
      <c r="H21" s="2"/>
      <c r="I21" s="2"/>
      <c r="J21" s="2"/>
      <c r="K21" s="43"/>
      <c r="L21" s="40"/>
      <c r="M21" s="35"/>
      <c r="N21" s="35"/>
      <c r="O21" s="35"/>
      <c r="P21" s="41"/>
      <c r="Q21" s="40">
        <v>2</v>
      </c>
      <c r="R21" s="35">
        <v>2</v>
      </c>
      <c r="S21" s="35">
        <v>0</v>
      </c>
      <c r="T21" s="35" t="s">
        <v>22</v>
      </c>
      <c r="U21" s="41">
        <v>5</v>
      </c>
      <c r="V21" s="40"/>
      <c r="W21" s="35"/>
      <c r="X21" s="35"/>
      <c r="Y21" s="35"/>
      <c r="Z21" s="41"/>
      <c r="AA21" s="40"/>
      <c r="AB21" s="35"/>
      <c r="AC21" s="35"/>
      <c r="AD21" s="35"/>
      <c r="AE21" s="41"/>
      <c r="AF21" s="40"/>
      <c r="AG21" s="35"/>
      <c r="AH21" s="35"/>
      <c r="AI21" s="35"/>
      <c r="AJ21" s="41"/>
      <c r="AK21" s="40"/>
      <c r="AL21" s="35"/>
      <c r="AM21" s="35"/>
      <c r="AN21" s="35"/>
      <c r="AO21" s="41"/>
      <c r="AP21" s="74"/>
    </row>
    <row r="22" spans="1:80" ht="12.75" x14ac:dyDescent="0.2">
      <c r="A22" s="68">
        <v>13</v>
      </c>
      <c r="B22" s="68" t="s">
        <v>116</v>
      </c>
      <c r="C22" s="18" t="s">
        <v>28</v>
      </c>
      <c r="D22" s="18"/>
      <c r="E22" s="13">
        <f t="shared" si="11"/>
        <v>4</v>
      </c>
      <c r="F22" s="12">
        <f t="shared" si="9"/>
        <v>5</v>
      </c>
      <c r="G22" s="44"/>
      <c r="H22" s="25"/>
      <c r="I22" s="22"/>
      <c r="J22" s="22"/>
      <c r="K22" s="45"/>
      <c r="L22" s="55"/>
      <c r="M22" s="22"/>
      <c r="N22" s="22"/>
      <c r="O22" s="22"/>
      <c r="P22" s="45"/>
      <c r="Q22" s="55">
        <v>2</v>
      </c>
      <c r="R22" s="22">
        <v>2</v>
      </c>
      <c r="S22" s="22">
        <v>0</v>
      </c>
      <c r="T22" s="22" t="s">
        <v>22</v>
      </c>
      <c r="U22" s="56">
        <v>5</v>
      </c>
      <c r="V22" s="55"/>
      <c r="W22" s="22"/>
      <c r="X22" s="22"/>
      <c r="Y22" s="22"/>
      <c r="Z22" s="56"/>
      <c r="AA22" s="55"/>
      <c r="AB22" s="22"/>
      <c r="AC22" s="22"/>
      <c r="AD22" s="22"/>
      <c r="AE22" s="56"/>
      <c r="AF22" s="55"/>
      <c r="AG22" s="22"/>
      <c r="AH22" s="22"/>
      <c r="AI22" s="22"/>
      <c r="AJ22" s="45"/>
      <c r="AK22" s="55"/>
      <c r="AL22" s="22"/>
      <c r="AM22" s="22"/>
      <c r="AN22" s="22"/>
      <c r="AO22" s="45"/>
      <c r="AP22" s="74"/>
    </row>
    <row r="23" spans="1:80" ht="12.75" x14ac:dyDescent="0.2">
      <c r="A23" s="68">
        <v>14</v>
      </c>
      <c r="B23" s="68" t="s">
        <v>167</v>
      </c>
      <c r="C23" s="18" t="s">
        <v>27</v>
      </c>
      <c r="D23" s="18" t="s">
        <v>165</v>
      </c>
      <c r="E23" s="13">
        <f t="shared" si="11"/>
        <v>4</v>
      </c>
      <c r="F23" s="12">
        <f t="shared" si="9"/>
        <v>4</v>
      </c>
      <c r="G23" s="40"/>
      <c r="H23" s="35"/>
      <c r="I23" s="35"/>
      <c r="J23" s="35"/>
      <c r="K23" s="41"/>
      <c r="L23" s="40"/>
      <c r="M23" s="35"/>
      <c r="N23" s="35"/>
      <c r="O23" s="35"/>
      <c r="P23" s="41"/>
      <c r="Q23" s="40"/>
      <c r="R23" s="35"/>
      <c r="S23" s="35"/>
      <c r="T23" s="35"/>
      <c r="U23" s="41"/>
      <c r="V23" s="40">
        <v>2</v>
      </c>
      <c r="W23" s="35">
        <v>2</v>
      </c>
      <c r="X23" s="35">
        <v>0</v>
      </c>
      <c r="Y23" s="35" t="s">
        <v>22</v>
      </c>
      <c r="Z23" s="41">
        <v>4</v>
      </c>
      <c r="AA23" s="40"/>
      <c r="AB23" s="35"/>
      <c r="AC23" s="35"/>
      <c r="AD23" s="35"/>
      <c r="AE23" s="41"/>
      <c r="AF23" s="40"/>
      <c r="AG23" s="35"/>
      <c r="AH23" s="35"/>
      <c r="AI23" s="35"/>
      <c r="AJ23" s="41"/>
      <c r="AK23" s="40"/>
      <c r="AL23" s="35"/>
      <c r="AM23" s="35"/>
      <c r="AN23" s="35"/>
      <c r="AO23" s="41"/>
      <c r="AP23" s="74"/>
    </row>
    <row r="24" spans="1:80" ht="12.75" x14ac:dyDescent="0.2">
      <c r="A24" s="68">
        <v>15</v>
      </c>
      <c r="B24" s="68" t="s">
        <v>117</v>
      </c>
      <c r="C24" s="18" t="s">
        <v>33</v>
      </c>
      <c r="D24" s="18"/>
      <c r="E24" s="13">
        <f>G24+H24+I24+L24+M24+N24+Q24+R24+S24+V24+W24+X24+AA24+AB24+AC24+AF24+AG24+AH24+AK24+AL24+AM24</f>
        <v>4</v>
      </c>
      <c r="F24" s="12">
        <f>K24+P24+U24+Z24+AE24+AJ24+AO24</f>
        <v>4</v>
      </c>
      <c r="G24" s="40"/>
      <c r="H24" s="35"/>
      <c r="I24" s="35"/>
      <c r="J24" s="35"/>
      <c r="K24" s="41"/>
      <c r="L24" s="40"/>
      <c r="M24" s="35"/>
      <c r="N24" s="35"/>
      <c r="O24" s="35"/>
      <c r="P24" s="41"/>
      <c r="Q24" s="40"/>
      <c r="R24" s="35"/>
      <c r="S24" s="35"/>
      <c r="T24" s="35"/>
      <c r="U24" s="41"/>
      <c r="V24" s="40"/>
      <c r="W24" s="35"/>
      <c r="X24" s="35"/>
      <c r="Y24" s="35"/>
      <c r="Z24" s="41"/>
      <c r="AA24" s="40">
        <v>2</v>
      </c>
      <c r="AB24" s="35">
        <v>2</v>
      </c>
      <c r="AC24" s="35">
        <v>0</v>
      </c>
      <c r="AD24" s="35" t="s">
        <v>22</v>
      </c>
      <c r="AE24" s="41">
        <v>4</v>
      </c>
      <c r="AF24" s="40"/>
      <c r="AG24" s="35"/>
      <c r="AH24" s="35"/>
      <c r="AI24" s="35"/>
      <c r="AJ24" s="41"/>
      <c r="AK24" s="40"/>
      <c r="AL24" s="35"/>
      <c r="AM24" s="35"/>
      <c r="AN24" s="35"/>
      <c r="AO24" s="41"/>
      <c r="AP24" s="74"/>
    </row>
    <row r="25" spans="1:80" ht="12.75" x14ac:dyDescent="0.2">
      <c r="A25" s="67" t="s">
        <v>32</v>
      </c>
      <c r="B25" s="131" t="s">
        <v>139</v>
      </c>
      <c r="C25" s="132"/>
      <c r="D25" s="113"/>
      <c r="E25" s="7">
        <f t="shared" ref="E25:AO25" si="12">SUM(E26:E40)</f>
        <v>61</v>
      </c>
      <c r="F25" s="7">
        <f t="shared" si="12"/>
        <v>65</v>
      </c>
      <c r="G25" s="38">
        <f t="shared" si="12"/>
        <v>3</v>
      </c>
      <c r="H25" s="1">
        <f t="shared" si="12"/>
        <v>0</v>
      </c>
      <c r="I25" s="1">
        <f t="shared" si="12"/>
        <v>3</v>
      </c>
      <c r="J25" s="1">
        <f t="shared" si="12"/>
        <v>0</v>
      </c>
      <c r="K25" s="39">
        <f t="shared" si="12"/>
        <v>6</v>
      </c>
      <c r="L25" s="38">
        <f t="shared" si="12"/>
        <v>5</v>
      </c>
      <c r="M25" s="1">
        <f t="shared" si="12"/>
        <v>0</v>
      </c>
      <c r="N25" s="1">
        <f t="shared" si="12"/>
        <v>4</v>
      </c>
      <c r="O25" s="1">
        <f t="shared" si="12"/>
        <v>0</v>
      </c>
      <c r="P25" s="39">
        <f t="shared" si="12"/>
        <v>10</v>
      </c>
      <c r="Q25" s="38">
        <f t="shared" si="12"/>
        <v>2</v>
      </c>
      <c r="R25" s="1">
        <f t="shared" si="12"/>
        <v>0</v>
      </c>
      <c r="S25" s="1">
        <f t="shared" si="12"/>
        <v>7</v>
      </c>
      <c r="T25" s="1">
        <f t="shared" si="12"/>
        <v>0</v>
      </c>
      <c r="U25" s="39">
        <f t="shared" si="12"/>
        <v>9</v>
      </c>
      <c r="V25" s="38">
        <f t="shared" si="12"/>
        <v>9</v>
      </c>
      <c r="W25" s="1">
        <f t="shared" si="12"/>
        <v>4</v>
      </c>
      <c r="X25" s="1">
        <f t="shared" si="12"/>
        <v>3</v>
      </c>
      <c r="Y25" s="1">
        <f t="shared" si="12"/>
        <v>0</v>
      </c>
      <c r="Z25" s="39">
        <f t="shared" si="12"/>
        <v>18</v>
      </c>
      <c r="AA25" s="38">
        <f t="shared" si="12"/>
        <v>5</v>
      </c>
      <c r="AB25" s="1">
        <f t="shared" si="12"/>
        <v>1</v>
      </c>
      <c r="AC25" s="1">
        <f t="shared" si="12"/>
        <v>4</v>
      </c>
      <c r="AD25" s="1">
        <f t="shared" si="12"/>
        <v>0</v>
      </c>
      <c r="AE25" s="39">
        <f t="shared" si="12"/>
        <v>10</v>
      </c>
      <c r="AF25" s="38">
        <f t="shared" si="12"/>
        <v>6</v>
      </c>
      <c r="AG25" s="1">
        <f t="shared" si="12"/>
        <v>2</v>
      </c>
      <c r="AH25" s="1">
        <f t="shared" si="12"/>
        <v>3</v>
      </c>
      <c r="AI25" s="1">
        <f t="shared" si="12"/>
        <v>0</v>
      </c>
      <c r="AJ25" s="39">
        <f t="shared" si="12"/>
        <v>12</v>
      </c>
      <c r="AK25" s="38">
        <f t="shared" si="12"/>
        <v>0</v>
      </c>
      <c r="AL25" s="1">
        <f t="shared" si="12"/>
        <v>0</v>
      </c>
      <c r="AM25" s="1">
        <f t="shared" si="12"/>
        <v>0</v>
      </c>
      <c r="AN25" s="1">
        <f t="shared" si="12"/>
        <v>0</v>
      </c>
      <c r="AO25" s="39">
        <f t="shared" si="12"/>
        <v>0</v>
      </c>
      <c r="AP25" s="73"/>
    </row>
    <row r="26" spans="1:80" ht="12.75" x14ac:dyDescent="0.2">
      <c r="A26" s="68">
        <v>16</v>
      </c>
      <c r="B26" s="104" t="s">
        <v>155</v>
      </c>
      <c r="C26" s="86" t="s">
        <v>80</v>
      </c>
      <c r="D26" s="86"/>
      <c r="E26" s="13">
        <f t="shared" ref="E26" si="13">G26+H26+I26+L26+M26+N26+Q26+R26+S26+V26+W26+X26+AA26+AB26+AC26+AF26+AG26+AH26+AK26+AL26+AM26</f>
        <v>6</v>
      </c>
      <c r="F26" s="12">
        <f t="shared" ref="F26" si="14">K26+P26+U26+Z26+AE26+AJ26+AO26</f>
        <v>6</v>
      </c>
      <c r="G26" s="40">
        <v>3</v>
      </c>
      <c r="H26" s="35">
        <v>0</v>
      </c>
      <c r="I26" s="35">
        <v>3</v>
      </c>
      <c r="J26" s="35" t="s">
        <v>22</v>
      </c>
      <c r="K26" s="41">
        <v>6</v>
      </c>
      <c r="L26" s="40"/>
      <c r="M26" s="35"/>
      <c r="N26" s="35"/>
      <c r="O26" s="35"/>
      <c r="P26" s="41"/>
      <c r="Q26" s="40"/>
      <c r="R26" s="35"/>
      <c r="S26" s="35"/>
      <c r="T26" s="35"/>
      <c r="U26" s="41"/>
      <c r="V26" s="40"/>
      <c r="W26" s="35"/>
      <c r="X26" s="35"/>
      <c r="Y26" s="35"/>
      <c r="Z26" s="41"/>
      <c r="AA26" s="40"/>
      <c r="AB26" s="35"/>
      <c r="AC26" s="35"/>
      <c r="AD26" s="35"/>
      <c r="AE26" s="41"/>
      <c r="AF26" s="40"/>
      <c r="AG26" s="35"/>
      <c r="AH26" s="35"/>
      <c r="AI26" s="35"/>
      <c r="AJ26" s="41"/>
      <c r="AK26" s="40"/>
      <c r="AL26" s="35"/>
      <c r="AM26" s="35"/>
      <c r="AN26" s="35"/>
      <c r="AO26" s="41"/>
      <c r="AP26" s="84"/>
    </row>
    <row r="27" spans="1:80" ht="12.75" x14ac:dyDescent="0.2">
      <c r="A27" s="68">
        <v>17</v>
      </c>
      <c r="B27" s="104" t="s">
        <v>156</v>
      </c>
      <c r="C27" s="18" t="s">
        <v>81</v>
      </c>
      <c r="D27" s="18"/>
      <c r="E27" s="13">
        <f t="shared" ref="E27:E39" si="15">G27+H27+I27+L27+M27+N27+Q27+R27+S27+V27+W27+X27+AA27+AB27+AC27+AF27+AG27+AH27+AK27+AL27+AM27</f>
        <v>6</v>
      </c>
      <c r="F27" s="12">
        <f t="shared" ref="F27:F39" si="16">K27+P27+U27+Z27+AE27+AJ27+AO27</f>
        <v>6</v>
      </c>
      <c r="G27" s="40"/>
      <c r="H27" s="35"/>
      <c r="I27" s="35"/>
      <c r="J27" s="35"/>
      <c r="K27" s="41"/>
      <c r="L27" s="40">
        <v>3</v>
      </c>
      <c r="M27" s="35">
        <v>0</v>
      </c>
      <c r="N27" s="35">
        <v>3</v>
      </c>
      <c r="O27" s="35" t="s">
        <v>22</v>
      </c>
      <c r="P27" s="41">
        <v>6</v>
      </c>
      <c r="Q27" s="40"/>
      <c r="R27" s="35"/>
      <c r="S27" s="35"/>
      <c r="T27" s="35"/>
      <c r="U27" s="41"/>
      <c r="V27" s="40"/>
      <c r="W27" s="35"/>
      <c r="X27" s="35"/>
      <c r="Y27" s="35"/>
      <c r="Z27" s="41"/>
      <c r="AA27" s="40"/>
      <c r="AB27" s="35"/>
      <c r="AC27" s="35"/>
      <c r="AD27" s="35"/>
      <c r="AE27" s="41"/>
      <c r="AF27" s="40"/>
      <c r="AG27" s="35"/>
      <c r="AH27" s="35"/>
      <c r="AI27" s="35"/>
      <c r="AJ27" s="41"/>
      <c r="AK27" s="40"/>
      <c r="AL27" s="35"/>
      <c r="AM27" s="35"/>
      <c r="AN27" s="35"/>
      <c r="AO27" s="41"/>
      <c r="AP27" s="85" t="s">
        <v>80</v>
      </c>
    </row>
    <row r="28" spans="1:80" ht="12.75" x14ac:dyDescent="0.2">
      <c r="A28" s="68">
        <v>18</v>
      </c>
      <c r="B28" s="104" t="s">
        <v>118</v>
      </c>
      <c r="C28" s="18" t="s">
        <v>54</v>
      </c>
      <c r="D28" s="18"/>
      <c r="E28" s="13">
        <f t="shared" ref="E28:E31" si="17">G28+H28+I28+L28+M28+N28+Q28+R28+S28+V28+W28+X28+AA28+AB28+AC28+AF28+AG28+AH28+AK28+AL28+AM28</f>
        <v>3</v>
      </c>
      <c r="F28" s="12">
        <f t="shared" ref="F28:F31" si="18">K28+P28+U28+Z28+AE28+AJ28+AO28</f>
        <v>4</v>
      </c>
      <c r="G28" s="40"/>
      <c r="H28" s="35"/>
      <c r="I28" s="35"/>
      <c r="J28" s="35"/>
      <c r="K28" s="41"/>
      <c r="L28" s="40">
        <v>2</v>
      </c>
      <c r="M28" s="35">
        <v>0</v>
      </c>
      <c r="N28" s="35">
        <v>1</v>
      </c>
      <c r="O28" s="35" t="s">
        <v>21</v>
      </c>
      <c r="P28" s="41">
        <v>4</v>
      </c>
      <c r="Q28" s="40"/>
      <c r="R28" s="35"/>
      <c r="S28" s="35"/>
      <c r="T28" s="35"/>
      <c r="U28" s="41"/>
      <c r="V28" s="40"/>
      <c r="W28" s="35"/>
      <c r="X28" s="35"/>
      <c r="Y28" s="35"/>
      <c r="Z28" s="41"/>
      <c r="AA28" s="40"/>
      <c r="AB28" s="35"/>
      <c r="AC28" s="35"/>
      <c r="AD28" s="35"/>
      <c r="AE28" s="41"/>
      <c r="AF28" s="40"/>
      <c r="AG28" s="35"/>
      <c r="AH28" s="35"/>
      <c r="AI28" s="35"/>
      <c r="AJ28" s="41"/>
      <c r="AK28" s="40"/>
      <c r="AL28" s="35"/>
      <c r="AM28" s="35"/>
      <c r="AN28" s="35"/>
      <c r="AO28" s="41"/>
      <c r="AP28" s="85"/>
    </row>
    <row r="29" spans="1:80" ht="12.75" x14ac:dyDescent="0.2">
      <c r="A29" s="68">
        <v>19</v>
      </c>
      <c r="B29" s="104" t="s">
        <v>119</v>
      </c>
      <c r="C29" s="18" t="s">
        <v>52</v>
      </c>
      <c r="D29" s="18"/>
      <c r="E29" s="13">
        <f t="shared" si="17"/>
        <v>4</v>
      </c>
      <c r="F29" s="12">
        <f t="shared" si="18"/>
        <v>4</v>
      </c>
      <c r="G29" s="40"/>
      <c r="H29" s="35"/>
      <c r="I29" s="35"/>
      <c r="J29" s="35"/>
      <c r="K29" s="41"/>
      <c r="L29" s="40"/>
      <c r="M29" s="35"/>
      <c r="N29" s="35"/>
      <c r="O29" s="35"/>
      <c r="P29" s="41"/>
      <c r="Q29" s="40">
        <v>2</v>
      </c>
      <c r="R29" s="35">
        <v>0</v>
      </c>
      <c r="S29" s="35">
        <v>2</v>
      </c>
      <c r="T29" s="35" t="s">
        <v>22</v>
      </c>
      <c r="U29" s="41">
        <v>4</v>
      </c>
      <c r="V29" s="40"/>
      <c r="W29" s="35"/>
      <c r="X29" s="35"/>
      <c r="Y29" s="35"/>
      <c r="Z29" s="41"/>
      <c r="AA29" s="40"/>
      <c r="AB29" s="35"/>
      <c r="AC29" s="35"/>
      <c r="AD29" s="35"/>
      <c r="AE29" s="41"/>
      <c r="AF29" s="40"/>
      <c r="AG29" s="35"/>
      <c r="AH29" s="35"/>
      <c r="AI29" s="35"/>
      <c r="AJ29" s="41"/>
      <c r="AK29" s="40"/>
      <c r="AL29" s="35"/>
      <c r="AM29" s="35"/>
      <c r="AN29" s="35"/>
      <c r="AO29" s="41"/>
      <c r="AP29" s="85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12.75" x14ac:dyDescent="0.2">
      <c r="A30" s="68">
        <v>20</v>
      </c>
      <c r="B30" s="104" t="s">
        <v>120</v>
      </c>
      <c r="C30" s="19" t="s">
        <v>48</v>
      </c>
      <c r="D30" s="19"/>
      <c r="E30" s="13">
        <f t="shared" si="17"/>
        <v>6</v>
      </c>
      <c r="F30" s="12">
        <f t="shared" si="18"/>
        <v>6</v>
      </c>
      <c r="G30" s="46"/>
      <c r="H30" s="4"/>
      <c r="I30" s="4"/>
      <c r="J30" s="4"/>
      <c r="K30" s="47"/>
      <c r="L30" s="46"/>
      <c r="M30" s="4"/>
      <c r="N30" s="4"/>
      <c r="O30" s="4"/>
      <c r="P30" s="47"/>
      <c r="Q30" s="50"/>
      <c r="R30" s="5"/>
      <c r="S30" s="5"/>
      <c r="T30" s="5"/>
      <c r="U30" s="51"/>
      <c r="V30" s="40">
        <v>3</v>
      </c>
      <c r="W30" s="35">
        <v>0</v>
      </c>
      <c r="X30" s="35">
        <v>3</v>
      </c>
      <c r="Y30" s="35" t="s">
        <v>21</v>
      </c>
      <c r="Z30" s="41">
        <v>6</v>
      </c>
      <c r="AA30" s="40"/>
      <c r="AB30" s="35"/>
      <c r="AC30" s="35"/>
      <c r="AD30" s="35"/>
      <c r="AE30" s="41"/>
      <c r="AF30" s="46"/>
      <c r="AG30" s="4"/>
      <c r="AH30" s="4"/>
      <c r="AI30" s="4"/>
      <c r="AJ30" s="47"/>
      <c r="AK30" s="46"/>
      <c r="AL30" s="4"/>
      <c r="AM30" s="4"/>
      <c r="AN30" s="4"/>
      <c r="AO30" s="47"/>
      <c r="AP30" s="87"/>
    </row>
    <row r="31" spans="1:80" ht="12.75" x14ac:dyDescent="0.2">
      <c r="A31" s="68">
        <v>21</v>
      </c>
      <c r="B31" s="104" t="s">
        <v>121</v>
      </c>
      <c r="C31" s="18" t="s">
        <v>89</v>
      </c>
      <c r="D31" s="18"/>
      <c r="E31" s="13">
        <f t="shared" si="17"/>
        <v>3</v>
      </c>
      <c r="F31" s="12">
        <f t="shared" si="18"/>
        <v>3</v>
      </c>
      <c r="G31" s="40"/>
      <c r="H31" s="35"/>
      <c r="I31" s="35"/>
      <c r="J31" s="35"/>
      <c r="K31" s="41"/>
      <c r="L31" s="40"/>
      <c r="M31" s="35"/>
      <c r="N31" s="35"/>
      <c r="O31" s="35"/>
      <c r="P31" s="41"/>
      <c r="Q31" s="40"/>
      <c r="R31" s="35"/>
      <c r="S31" s="35"/>
      <c r="T31" s="35"/>
      <c r="U31" s="41"/>
      <c r="V31" s="40"/>
      <c r="W31" s="35"/>
      <c r="X31" s="35"/>
      <c r="Y31" s="35"/>
      <c r="Z31" s="41"/>
      <c r="AA31" s="40">
        <v>1</v>
      </c>
      <c r="AB31" s="35">
        <v>0</v>
      </c>
      <c r="AC31" s="35">
        <v>2</v>
      </c>
      <c r="AD31" s="35" t="s">
        <v>21</v>
      </c>
      <c r="AE31" s="41">
        <v>3</v>
      </c>
      <c r="AF31" s="40"/>
      <c r="AG31" s="35"/>
      <c r="AH31" s="35"/>
      <c r="AI31" s="35"/>
      <c r="AJ31" s="41"/>
      <c r="AK31" s="40"/>
      <c r="AL31" s="35"/>
      <c r="AM31" s="35"/>
      <c r="AN31" s="35"/>
      <c r="AO31" s="41"/>
      <c r="AP31" s="85"/>
    </row>
    <row r="32" spans="1:80" ht="12.75" x14ac:dyDescent="0.2">
      <c r="A32" s="68">
        <v>22</v>
      </c>
      <c r="B32" s="104" t="s">
        <v>122</v>
      </c>
      <c r="C32" s="18" t="s">
        <v>93</v>
      </c>
      <c r="D32" s="18"/>
      <c r="E32" s="13">
        <f>G32+H32+I32+L32+M32+N32+Q32+R32+S32+V32+W32+X32+AA32+AB32+AC32+AF32+AG32+AH32+AK32+AL32+AM32</f>
        <v>4</v>
      </c>
      <c r="F32" s="12">
        <f>K32+P32+U32+Z32+AE32+AJ32+AO32</f>
        <v>4</v>
      </c>
      <c r="G32" s="40"/>
      <c r="H32" s="35"/>
      <c r="I32" s="35"/>
      <c r="J32" s="35"/>
      <c r="K32" s="41"/>
      <c r="L32" s="40"/>
      <c r="M32" s="35"/>
      <c r="N32" s="35"/>
      <c r="O32" s="35"/>
      <c r="P32" s="41"/>
      <c r="Q32" s="40"/>
      <c r="R32" s="35"/>
      <c r="S32" s="35"/>
      <c r="T32" s="35"/>
      <c r="U32" s="41"/>
      <c r="V32" s="40">
        <v>2</v>
      </c>
      <c r="W32" s="35">
        <v>2</v>
      </c>
      <c r="X32" s="35">
        <v>0</v>
      </c>
      <c r="Y32" s="35" t="s">
        <v>21</v>
      </c>
      <c r="Z32" s="41">
        <v>4</v>
      </c>
      <c r="AA32" s="40"/>
      <c r="AB32" s="35"/>
      <c r="AC32" s="35"/>
      <c r="AD32" s="35"/>
      <c r="AE32" s="41"/>
      <c r="AF32" s="40"/>
      <c r="AG32" s="35"/>
      <c r="AH32" s="35"/>
      <c r="AI32" s="35"/>
      <c r="AJ32" s="41"/>
      <c r="AK32" s="40"/>
      <c r="AL32" s="35"/>
      <c r="AM32" s="35"/>
      <c r="AN32" s="35"/>
      <c r="AO32" s="41"/>
      <c r="AP32" s="85"/>
    </row>
    <row r="33" spans="1:83" ht="12.75" x14ac:dyDescent="0.2">
      <c r="A33" s="68">
        <v>23</v>
      </c>
      <c r="B33" s="104" t="s">
        <v>123</v>
      </c>
      <c r="C33" s="18" t="s">
        <v>95</v>
      </c>
      <c r="D33" s="18"/>
      <c r="E33" s="13">
        <f t="shared" si="15"/>
        <v>4</v>
      </c>
      <c r="F33" s="12">
        <f t="shared" si="16"/>
        <v>5</v>
      </c>
      <c r="G33" s="44"/>
      <c r="H33" s="25"/>
      <c r="I33" s="22"/>
      <c r="J33" s="22"/>
      <c r="K33" s="45"/>
      <c r="L33" s="55"/>
      <c r="M33" s="22"/>
      <c r="N33" s="22"/>
      <c r="O33" s="22"/>
      <c r="P33" s="45"/>
      <c r="Q33" s="40"/>
      <c r="R33" s="35"/>
      <c r="S33" s="35"/>
      <c r="T33" s="35"/>
      <c r="U33" s="41"/>
      <c r="V33" s="40">
        <v>2</v>
      </c>
      <c r="W33" s="35">
        <v>2</v>
      </c>
      <c r="X33" s="35">
        <v>0</v>
      </c>
      <c r="Y33" s="35" t="s">
        <v>21</v>
      </c>
      <c r="Z33" s="41">
        <v>5</v>
      </c>
      <c r="AA33" s="40"/>
      <c r="AB33" s="35"/>
      <c r="AC33" s="35"/>
      <c r="AD33" s="35"/>
      <c r="AE33" s="41"/>
      <c r="AF33" s="55"/>
      <c r="AG33" s="22"/>
      <c r="AH33" s="22"/>
      <c r="AI33" s="22"/>
      <c r="AJ33" s="45"/>
      <c r="AK33" s="55"/>
      <c r="AL33" s="22"/>
      <c r="AM33" s="22"/>
      <c r="AN33" s="22"/>
      <c r="AO33" s="45"/>
      <c r="AP33" s="85" t="s">
        <v>48</v>
      </c>
    </row>
    <row r="34" spans="1:83" ht="12.75" x14ac:dyDescent="0.2">
      <c r="A34" s="68">
        <v>24</v>
      </c>
      <c r="B34" s="104" t="s">
        <v>157</v>
      </c>
      <c r="C34" s="18" t="s">
        <v>100</v>
      </c>
      <c r="D34" s="18"/>
      <c r="E34" s="13">
        <f t="shared" si="15"/>
        <v>5</v>
      </c>
      <c r="F34" s="12">
        <f t="shared" si="16"/>
        <v>5</v>
      </c>
      <c r="G34" s="40"/>
      <c r="H34" s="35"/>
      <c r="I34" s="35"/>
      <c r="J34" s="35"/>
      <c r="K34" s="41"/>
      <c r="L34" s="40"/>
      <c r="M34" s="35"/>
      <c r="N34" s="35"/>
      <c r="O34" s="35"/>
      <c r="P34" s="41"/>
      <c r="Q34" s="40">
        <v>0</v>
      </c>
      <c r="R34" s="35">
        <v>0</v>
      </c>
      <c r="S34" s="35">
        <v>5</v>
      </c>
      <c r="T34" s="35" t="s">
        <v>22</v>
      </c>
      <c r="U34" s="41">
        <v>5</v>
      </c>
      <c r="V34" s="40"/>
      <c r="W34" s="35"/>
      <c r="X34" s="35"/>
      <c r="Y34" s="35"/>
      <c r="Z34" s="41"/>
      <c r="AA34" s="40"/>
      <c r="AB34" s="35"/>
      <c r="AC34" s="35"/>
      <c r="AD34" s="35"/>
      <c r="AE34" s="41"/>
      <c r="AF34" s="40"/>
      <c r="AG34" s="35"/>
      <c r="AH34" s="35"/>
      <c r="AI34" s="35"/>
      <c r="AJ34" s="41"/>
      <c r="AK34" s="40"/>
      <c r="AL34" s="35"/>
      <c r="AM34" s="35"/>
      <c r="AN34" s="35"/>
      <c r="AO34" s="41"/>
      <c r="AP34" s="88" t="s">
        <v>81</v>
      </c>
    </row>
    <row r="35" spans="1:83" ht="12.75" x14ac:dyDescent="0.2">
      <c r="A35" s="68">
        <v>25</v>
      </c>
      <c r="B35" s="104" t="s">
        <v>158</v>
      </c>
      <c r="C35" s="18" t="s">
        <v>94</v>
      </c>
      <c r="D35" s="18"/>
      <c r="E35" s="13">
        <f>G35+H35+I35+L35+M35+N35+Q35+R35+S35+V35+W35+X35+AA35+AB35+AC35+AF35+AG35+AH35+AK35+AL35+AM35</f>
        <v>2</v>
      </c>
      <c r="F35" s="12">
        <f>K35+P35+U35+Z35+AE35+AJ35+AO35</f>
        <v>3</v>
      </c>
      <c r="G35" s="40"/>
      <c r="H35" s="35"/>
      <c r="I35" s="35"/>
      <c r="J35" s="35"/>
      <c r="K35" s="41"/>
      <c r="L35" s="40"/>
      <c r="M35" s="35"/>
      <c r="N35" s="35"/>
      <c r="O35" s="35"/>
      <c r="P35" s="41"/>
      <c r="Q35" s="40"/>
      <c r="R35" s="35"/>
      <c r="S35" s="35"/>
      <c r="T35" s="35"/>
      <c r="U35" s="41"/>
      <c r="V35" s="40">
        <v>2</v>
      </c>
      <c r="W35" s="35">
        <v>0</v>
      </c>
      <c r="X35" s="35">
        <v>0</v>
      </c>
      <c r="Y35" s="35" t="s">
        <v>21</v>
      </c>
      <c r="Z35" s="41">
        <v>3</v>
      </c>
      <c r="AA35" s="40"/>
      <c r="AB35" s="35"/>
      <c r="AC35" s="35"/>
      <c r="AD35" s="35"/>
      <c r="AE35" s="41"/>
      <c r="AF35" s="40"/>
      <c r="AG35" s="35"/>
      <c r="AH35" s="35"/>
      <c r="AI35" s="35"/>
      <c r="AJ35" s="41"/>
      <c r="AK35" s="40"/>
      <c r="AL35" s="35"/>
      <c r="AM35" s="35"/>
      <c r="AN35" s="35"/>
      <c r="AO35" s="41"/>
      <c r="AP35" s="88" t="s">
        <v>100</v>
      </c>
    </row>
    <row r="36" spans="1:83" ht="12.75" x14ac:dyDescent="0.2">
      <c r="A36" s="68">
        <v>26</v>
      </c>
      <c r="B36" s="104" t="s">
        <v>124</v>
      </c>
      <c r="C36" s="18" t="s">
        <v>82</v>
      </c>
      <c r="D36" s="18"/>
      <c r="E36" s="13">
        <f t="shared" si="15"/>
        <v>4</v>
      </c>
      <c r="F36" s="12">
        <f t="shared" si="16"/>
        <v>4</v>
      </c>
      <c r="G36" s="40"/>
      <c r="H36" s="35"/>
      <c r="I36" s="35"/>
      <c r="J36" s="35"/>
      <c r="K36" s="41"/>
      <c r="L36" s="40"/>
      <c r="M36" s="35"/>
      <c r="N36" s="35"/>
      <c r="O36" s="35"/>
      <c r="P36" s="41"/>
      <c r="Q36" s="40"/>
      <c r="R36" s="35"/>
      <c r="S36" s="35"/>
      <c r="T36" s="35"/>
      <c r="U36" s="41"/>
      <c r="V36" s="40"/>
      <c r="W36" s="35"/>
      <c r="X36" s="35"/>
      <c r="Y36" s="35"/>
      <c r="Z36" s="41"/>
      <c r="AA36" s="40">
        <v>2</v>
      </c>
      <c r="AB36" s="35">
        <v>0</v>
      </c>
      <c r="AC36" s="35">
        <v>2</v>
      </c>
      <c r="AD36" s="35" t="s">
        <v>22</v>
      </c>
      <c r="AE36" s="41">
        <v>4</v>
      </c>
      <c r="AF36" s="40"/>
      <c r="AG36" s="35"/>
      <c r="AH36" s="35"/>
      <c r="AI36" s="35"/>
      <c r="AJ36" s="41"/>
      <c r="AK36" s="40"/>
      <c r="AL36" s="35"/>
      <c r="AM36" s="35"/>
      <c r="AN36" s="35"/>
      <c r="AO36" s="41"/>
      <c r="AP36" s="85"/>
    </row>
    <row r="37" spans="1:83" ht="12.75" x14ac:dyDescent="0.2">
      <c r="A37" s="68">
        <v>27</v>
      </c>
      <c r="B37" s="104" t="s">
        <v>125</v>
      </c>
      <c r="C37" s="18" t="s">
        <v>43</v>
      </c>
      <c r="D37" s="18"/>
      <c r="E37" s="13">
        <f t="shared" si="15"/>
        <v>3</v>
      </c>
      <c r="F37" s="12">
        <f t="shared" si="16"/>
        <v>3</v>
      </c>
      <c r="G37" s="40"/>
      <c r="H37" s="35"/>
      <c r="I37" s="35"/>
      <c r="J37" s="35"/>
      <c r="K37" s="41"/>
      <c r="L37" s="40"/>
      <c r="M37" s="35"/>
      <c r="N37" s="35"/>
      <c r="O37" s="35"/>
      <c r="P37" s="41"/>
      <c r="Q37" s="40"/>
      <c r="R37" s="35"/>
      <c r="S37" s="35"/>
      <c r="T37" s="35"/>
      <c r="U37" s="41"/>
      <c r="V37" s="40"/>
      <c r="W37" s="35"/>
      <c r="X37" s="35"/>
      <c r="Y37" s="35"/>
      <c r="Z37" s="41"/>
      <c r="AA37" s="40">
        <v>2</v>
      </c>
      <c r="AB37" s="35">
        <v>1</v>
      </c>
      <c r="AC37" s="35">
        <v>0</v>
      </c>
      <c r="AD37" s="35" t="s">
        <v>22</v>
      </c>
      <c r="AE37" s="41">
        <v>3</v>
      </c>
      <c r="AF37" s="40"/>
      <c r="AG37" s="35"/>
      <c r="AH37" s="35"/>
      <c r="AI37" s="35"/>
      <c r="AJ37" s="41"/>
      <c r="AK37" s="40"/>
      <c r="AL37" s="35"/>
      <c r="AM37" s="35"/>
      <c r="AN37" s="35"/>
      <c r="AO37" s="41"/>
      <c r="AP37" s="74"/>
    </row>
    <row r="38" spans="1:83" ht="12.75" x14ac:dyDescent="0.2">
      <c r="A38" s="68">
        <v>28</v>
      </c>
      <c r="B38" s="104" t="s">
        <v>126</v>
      </c>
      <c r="C38" s="18" t="s">
        <v>47</v>
      </c>
      <c r="D38" s="18"/>
      <c r="E38" s="13">
        <f t="shared" ref="E38" si="19">G38+H38+I38+L38+M38+N38+Q38+R38+S38+V38+W38+X38+AA38+AB38+AC38+AF38+AG38+AH38+AK38+AL38+AM38</f>
        <v>3</v>
      </c>
      <c r="F38" s="12">
        <f t="shared" ref="F38" si="20">K38+P38+U38+Z38+AE38+AJ38+AO38</f>
        <v>4</v>
      </c>
      <c r="G38" s="40"/>
      <c r="H38" s="35"/>
      <c r="I38" s="35"/>
      <c r="J38" s="35"/>
      <c r="K38" s="41"/>
      <c r="L38" s="40"/>
      <c r="M38" s="35"/>
      <c r="N38" s="35"/>
      <c r="O38" s="35"/>
      <c r="P38" s="41"/>
      <c r="Q38" s="40"/>
      <c r="R38" s="35"/>
      <c r="S38" s="35"/>
      <c r="T38" s="35"/>
      <c r="U38" s="41"/>
      <c r="V38" s="40"/>
      <c r="W38" s="35"/>
      <c r="X38" s="35"/>
      <c r="Y38" s="35"/>
      <c r="Z38" s="41"/>
      <c r="AA38" s="40"/>
      <c r="AB38" s="35"/>
      <c r="AC38" s="35"/>
      <c r="AD38" s="35"/>
      <c r="AE38" s="41"/>
      <c r="AF38" s="40">
        <v>2</v>
      </c>
      <c r="AG38" s="35">
        <v>1</v>
      </c>
      <c r="AH38" s="35">
        <v>0</v>
      </c>
      <c r="AI38" s="35" t="s">
        <v>22</v>
      </c>
      <c r="AJ38" s="41">
        <v>4</v>
      </c>
      <c r="AK38" s="40"/>
      <c r="AL38" s="35"/>
      <c r="AM38" s="35"/>
      <c r="AN38" s="35"/>
      <c r="AO38" s="41"/>
      <c r="AP38" s="74" t="s">
        <v>82</v>
      </c>
    </row>
    <row r="39" spans="1:83" ht="12.75" x14ac:dyDescent="0.2">
      <c r="A39" s="68">
        <v>29</v>
      </c>
      <c r="B39" s="104" t="s">
        <v>127</v>
      </c>
      <c r="C39" s="18" t="s">
        <v>55</v>
      </c>
      <c r="D39" s="18"/>
      <c r="E39" s="13">
        <f t="shared" si="15"/>
        <v>4</v>
      </c>
      <c r="F39" s="12">
        <f t="shared" si="16"/>
        <v>4</v>
      </c>
      <c r="G39" s="40"/>
      <c r="H39" s="35"/>
      <c r="I39" s="35"/>
      <c r="J39" s="35"/>
      <c r="K39" s="41"/>
      <c r="L39" s="40"/>
      <c r="M39" s="35"/>
      <c r="N39" s="35"/>
      <c r="O39" s="35"/>
      <c r="P39" s="41"/>
      <c r="Q39" s="40"/>
      <c r="R39" s="35"/>
      <c r="S39" s="35"/>
      <c r="T39" s="35"/>
      <c r="U39" s="41"/>
      <c r="V39" s="40"/>
      <c r="W39" s="35"/>
      <c r="X39" s="35"/>
      <c r="Y39" s="35"/>
      <c r="Z39" s="41"/>
      <c r="AA39" s="40"/>
      <c r="AB39" s="35"/>
      <c r="AC39" s="35"/>
      <c r="AD39" s="35"/>
      <c r="AE39" s="41"/>
      <c r="AF39" s="40">
        <v>2</v>
      </c>
      <c r="AG39" s="35">
        <v>1</v>
      </c>
      <c r="AH39" s="35">
        <v>1</v>
      </c>
      <c r="AI39" s="35" t="s">
        <v>22</v>
      </c>
      <c r="AJ39" s="41">
        <v>4</v>
      </c>
      <c r="AK39" s="40"/>
      <c r="AL39" s="35"/>
      <c r="AM39" s="35"/>
      <c r="AN39" s="35"/>
      <c r="AO39" s="41"/>
      <c r="AP39" s="74"/>
    </row>
    <row r="40" spans="1:83" ht="12.75" x14ac:dyDescent="0.2">
      <c r="A40" s="68">
        <v>30</v>
      </c>
      <c r="B40" s="104" t="s">
        <v>159</v>
      </c>
      <c r="C40" s="18" t="s">
        <v>98</v>
      </c>
      <c r="D40" s="18"/>
      <c r="E40" s="13">
        <f t="shared" ref="E40" si="21">G40+H40+I40+L40+M40+N40+Q40+R40+S40+V40+W40+X40+AA40+AB40+AC40+AF40+AG40+AH40+AK40+AL40+AM40</f>
        <v>4</v>
      </c>
      <c r="F40" s="12">
        <f t="shared" ref="F40" si="22">K40+P40+U40+Z40+AE40+AJ40+AO40</f>
        <v>4</v>
      </c>
      <c r="G40" s="40"/>
      <c r="H40" s="35"/>
      <c r="I40" s="35"/>
      <c r="J40" s="35"/>
      <c r="K40" s="41"/>
      <c r="L40" s="40"/>
      <c r="M40" s="35"/>
      <c r="N40" s="35"/>
      <c r="O40" s="35"/>
      <c r="P40" s="41"/>
      <c r="Q40" s="40"/>
      <c r="R40" s="35"/>
      <c r="S40" s="35"/>
      <c r="T40" s="35"/>
      <c r="U40" s="41"/>
      <c r="V40" s="40"/>
      <c r="W40" s="35"/>
      <c r="X40" s="35"/>
      <c r="Y40" s="35"/>
      <c r="Z40" s="41"/>
      <c r="AA40" s="40"/>
      <c r="AB40" s="35"/>
      <c r="AC40" s="35"/>
      <c r="AD40" s="35"/>
      <c r="AE40" s="41"/>
      <c r="AF40" s="40">
        <v>2</v>
      </c>
      <c r="AG40" s="35">
        <v>0</v>
      </c>
      <c r="AH40" s="35">
        <v>2</v>
      </c>
      <c r="AI40" s="35" t="s">
        <v>22</v>
      </c>
      <c r="AJ40" s="41">
        <v>4</v>
      </c>
      <c r="AK40" s="40"/>
      <c r="AL40" s="35"/>
      <c r="AM40" s="35"/>
      <c r="AN40" s="35"/>
      <c r="AO40" s="41"/>
      <c r="AP40" s="74"/>
    </row>
    <row r="41" spans="1:83" ht="12.75" x14ac:dyDescent="0.2">
      <c r="A41" s="67" t="s">
        <v>46</v>
      </c>
      <c r="B41" s="131" t="s">
        <v>140</v>
      </c>
      <c r="C41" s="132"/>
      <c r="D41" s="113"/>
      <c r="E41" s="12">
        <f t="shared" ref="E41:AO41" si="23">SUM(E42:E51)</f>
        <v>35</v>
      </c>
      <c r="F41" s="6">
        <f t="shared" si="23"/>
        <v>40</v>
      </c>
      <c r="G41" s="38">
        <f t="shared" si="23"/>
        <v>0</v>
      </c>
      <c r="H41" s="1">
        <f t="shared" si="23"/>
        <v>0</v>
      </c>
      <c r="I41" s="1">
        <f t="shared" si="23"/>
        <v>0</v>
      </c>
      <c r="J41" s="1">
        <f t="shared" si="23"/>
        <v>0</v>
      </c>
      <c r="K41" s="39">
        <f t="shared" si="23"/>
        <v>0</v>
      </c>
      <c r="L41" s="38">
        <f t="shared" si="23"/>
        <v>0</v>
      </c>
      <c r="M41" s="1">
        <f t="shared" si="23"/>
        <v>0</v>
      </c>
      <c r="N41" s="1">
        <f t="shared" si="23"/>
        <v>0</v>
      </c>
      <c r="O41" s="1">
        <f t="shared" si="23"/>
        <v>0</v>
      </c>
      <c r="P41" s="39">
        <f t="shared" si="23"/>
        <v>0</v>
      </c>
      <c r="Q41" s="38">
        <f t="shared" si="23"/>
        <v>2</v>
      </c>
      <c r="R41" s="1">
        <f t="shared" si="23"/>
        <v>3</v>
      </c>
      <c r="S41" s="1">
        <f t="shared" si="23"/>
        <v>0</v>
      </c>
      <c r="T41" s="1">
        <f t="shared" si="23"/>
        <v>0</v>
      </c>
      <c r="U41" s="39">
        <f t="shared" si="23"/>
        <v>5</v>
      </c>
      <c r="V41" s="38">
        <f t="shared" si="23"/>
        <v>2</v>
      </c>
      <c r="W41" s="1">
        <f t="shared" si="23"/>
        <v>0</v>
      </c>
      <c r="X41" s="1">
        <f t="shared" si="23"/>
        <v>3</v>
      </c>
      <c r="Y41" s="1">
        <f t="shared" si="23"/>
        <v>0</v>
      </c>
      <c r="Z41" s="39">
        <f t="shared" si="23"/>
        <v>5</v>
      </c>
      <c r="AA41" s="38">
        <f t="shared" si="23"/>
        <v>5</v>
      </c>
      <c r="AB41" s="1">
        <f t="shared" si="23"/>
        <v>0</v>
      </c>
      <c r="AC41" s="1">
        <f t="shared" si="23"/>
        <v>6</v>
      </c>
      <c r="AD41" s="1">
        <f t="shared" si="23"/>
        <v>0</v>
      </c>
      <c r="AE41" s="39">
        <f t="shared" si="23"/>
        <v>12</v>
      </c>
      <c r="AF41" s="38">
        <f t="shared" si="23"/>
        <v>4</v>
      </c>
      <c r="AG41" s="1">
        <f t="shared" si="23"/>
        <v>2</v>
      </c>
      <c r="AH41" s="1">
        <f t="shared" si="23"/>
        <v>8</v>
      </c>
      <c r="AI41" s="1">
        <f t="shared" si="23"/>
        <v>0</v>
      </c>
      <c r="AJ41" s="39">
        <f t="shared" si="23"/>
        <v>18</v>
      </c>
      <c r="AK41" s="38">
        <f t="shared" si="23"/>
        <v>0</v>
      </c>
      <c r="AL41" s="1">
        <f t="shared" si="23"/>
        <v>0</v>
      </c>
      <c r="AM41" s="1">
        <f t="shared" si="23"/>
        <v>0</v>
      </c>
      <c r="AN41" s="1">
        <f t="shared" si="23"/>
        <v>0</v>
      </c>
      <c r="AO41" s="39">
        <f t="shared" si="23"/>
        <v>0</v>
      </c>
      <c r="AP41" s="73"/>
    </row>
    <row r="42" spans="1:83" ht="12.75" x14ac:dyDescent="0.2">
      <c r="A42" s="68">
        <v>31</v>
      </c>
      <c r="B42" s="104" t="s">
        <v>128</v>
      </c>
      <c r="C42" s="18" t="s">
        <v>107</v>
      </c>
      <c r="D42" s="18"/>
      <c r="E42" s="13">
        <f t="shared" ref="E42:E43" si="24">G42+H42+I42+L42+M42+N42+Q42+R42+S42+V42+W42+X42+AA42+AB42+AC42+AF42+AG42+AH42+AK42+AL42+AM42</f>
        <v>5</v>
      </c>
      <c r="F42" s="12">
        <f>K42+P42+U42+Z42+AE42+AJ42+AO42</f>
        <v>5</v>
      </c>
      <c r="G42" s="44"/>
      <c r="H42" s="25"/>
      <c r="I42" s="22"/>
      <c r="J42" s="22"/>
      <c r="K42" s="45"/>
      <c r="L42" s="55"/>
      <c r="M42" s="22"/>
      <c r="N42" s="22"/>
      <c r="O42" s="22"/>
      <c r="P42" s="45"/>
      <c r="Q42" s="40">
        <v>2</v>
      </c>
      <c r="R42" s="35">
        <v>3</v>
      </c>
      <c r="S42" s="35">
        <v>0</v>
      </c>
      <c r="T42" s="35" t="s">
        <v>21</v>
      </c>
      <c r="U42" s="41">
        <v>5</v>
      </c>
      <c r="V42" s="55"/>
      <c r="W42" s="22"/>
      <c r="X42" s="22"/>
      <c r="Y42" s="22"/>
      <c r="Z42" s="56"/>
      <c r="AA42" s="57"/>
      <c r="AB42" s="28"/>
      <c r="AC42" s="28"/>
      <c r="AD42" s="28"/>
      <c r="AE42" s="58"/>
      <c r="AF42" s="55"/>
      <c r="AG42" s="22"/>
      <c r="AH42" s="22"/>
      <c r="AI42" s="22"/>
      <c r="AJ42" s="45"/>
      <c r="AK42" s="55"/>
      <c r="AL42" s="22"/>
      <c r="AM42" s="22"/>
      <c r="AN42" s="22"/>
      <c r="AO42" s="45"/>
      <c r="AP42" s="74"/>
    </row>
    <row r="43" spans="1:83" ht="12.75" customHeight="1" x14ac:dyDescent="0.2">
      <c r="A43" s="68">
        <v>32</v>
      </c>
      <c r="B43" s="104" t="s">
        <v>160</v>
      </c>
      <c r="C43" s="18" t="s">
        <v>99</v>
      </c>
      <c r="D43" s="18"/>
      <c r="E43" s="13">
        <f t="shared" si="24"/>
        <v>5</v>
      </c>
      <c r="F43" s="12">
        <f>K43+P43+U43+Z43+AE43+AJ43+AO43</f>
        <v>5</v>
      </c>
      <c r="G43" s="44"/>
      <c r="H43" s="25"/>
      <c r="I43" s="22"/>
      <c r="J43" s="22"/>
      <c r="K43" s="45"/>
      <c r="L43" s="55"/>
      <c r="M43" s="22"/>
      <c r="N43" s="22"/>
      <c r="O43" s="22"/>
      <c r="P43" s="45"/>
      <c r="Q43" s="55"/>
      <c r="R43" s="22"/>
      <c r="S43" s="22"/>
      <c r="T43" s="22"/>
      <c r="U43" s="56"/>
      <c r="V43" s="40">
        <v>2</v>
      </c>
      <c r="W43" s="35">
        <v>0</v>
      </c>
      <c r="X43" s="35">
        <v>3</v>
      </c>
      <c r="Y43" s="35" t="s">
        <v>21</v>
      </c>
      <c r="Z43" s="41">
        <v>5</v>
      </c>
      <c r="AA43" s="55"/>
      <c r="AB43" s="22"/>
      <c r="AC43" s="22"/>
      <c r="AD43" s="22"/>
      <c r="AE43" s="56"/>
      <c r="AF43" s="55"/>
      <c r="AG43" s="22"/>
      <c r="AH43" s="22"/>
      <c r="AI43" s="22"/>
      <c r="AJ43" s="45"/>
      <c r="AK43" s="48"/>
      <c r="AL43" s="14"/>
      <c r="AM43" s="14"/>
      <c r="AN43" s="14"/>
      <c r="AO43" s="49"/>
      <c r="AP43" s="92" t="s">
        <v>100</v>
      </c>
    </row>
    <row r="44" spans="1:83" ht="12.75" x14ac:dyDescent="0.2">
      <c r="A44" s="68">
        <v>33</v>
      </c>
      <c r="B44" s="104" t="s">
        <v>129</v>
      </c>
      <c r="C44" s="18" t="s">
        <v>56</v>
      </c>
      <c r="D44" s="18"/>
      <c r="E44" s="13">
        <f>G44+H44+I44+L44+M44+N44+Q44+R44+S44+V44+W44+X44+AA44+AB44+AC44+AF44+AG44+AH44+AK44+AL44+AM44</f>
        <v>3</v>
      </c>
      <c r="F44" s="12">
        <f>K44+P44+U44+Z44+AE44+AJ44+AO44</f>
        <v>4</v>
      </c>
      <c r="G44" s="40"/>
      <c r="H44" s="35"/>
      <c r="I44" s="35"/>
      <c r="J44" s="35"/>
      <c r="K44" s="41"/>
      <c r="L44" s="40"/>
      <c r="M44" s="35"/>
      <c r="N44" s="35"/>
      <c r="O44" s="35"/>
      <c r="P44" s="41"/>
      <c r="Q44" s="40"/>
      <c r="R44" s="35"/>
      <c r="S44" s="35"/>
      <c r="T44" s="35"/>
      <c r="U44" s="41"/>
      <c r="V44" s="40"/>
      <c r="W44" s="35"/>
      <c r="X44" s="35"/>
      <c r="Y44" s="35"/>
      <c r="Z44" s="41"/>
      <c r="AA44" s="40">
        <v>1</v>
      </c>
      <c r="AB44" s="35">
        <v>0</v>
      </c>
      <c r="AC44" s="35">
        <v>2</v>
      </c>
      <c r="AD44" s="35" t="s">
        <v>21</v>
      </c>
      <c r="AE44" s="41">
        <v>4</v>
      </c>
      <c r="AF44" s="40"/>
      <c r="AG44" s="35"/>
      <c r="AH44" s="35"/>
      <c r="AI44" s="35"/>
      <c r="AJ44" s="41"/>
      <c r="AK44" s="40"/>
      <c r="AL44" s="35"/>
      <c r="AM44" s="35"/>
      <c r="AN44" s="35"/>
      <c r="AO44" s="41"/>
      <c r="AP44" s="74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3" ht="12.75" x14ac:dyDescent="0.2">
      <c r="A45" s="68">
        <v>34</v>
      </c>
      <c r="B45" s="104" t="s">
        <v>130</v>
      </c>
      <c r="C45" s="18" t="s">
        <v>45</v>
      </c>
      <c r="D45" s="18"/>
      <c r="E45" s="13">
        <f>G45+H45+I45+L45+M45+N45+Q45+R45+S45+V45+W45+X45+AA45+AB45+AC45+AF45+AG45+AH45+AK45+AL45+AM45</f>
        <v>4</v>
      </c>
      <c r="F45" s="12">
        <f>K45+P45+U45+Z45+AE45+AJ45+AO45</f>
        <v>4</v>
      </c>
      <c r="G45" s="40"/>
      <c r="H45" s="35"/>
      <c r="I45" s="35"/>
      <c r="J45" s="35"/>
      <c r="K45" s="41"/>
      <c r="L45" s="40"/>
      <c r="M45" s="35"/>
      <c r="N45" s="35"/>
      <c r="O45" s="35"/>
      <c r="P45" s="41"/>
      <c r="Q45" s="40"/>
      <c r="R45" s="35"/>
      <c r="S45" s="35"/>
      <c r="T45" s="35"/>
      <c r="U45" s="41"/>
      <c r="V45" s="40"/>
      <c r="W45" s="35"/>
      <c r="X45" s="35"/>
      <c r="Y45" s="35"/>
      <c r="Z45" s="41"/>
      <c r="AA45" s="40">
        <v>2</v>
      </c>
      <c r="AB45" s="35">
        <v>0</v>
      </c>
      <c r="AC45" s="35">
        <v>2</v>
      </c>
      <c r="AD45" s="35" t="s">
        <v>22</v>
      </c>
      <c r="AE45" s="41">
        <v>4</v>
      </c>
      <c r="AF45" s="40"/>
      <c r="AG45" s="35"/>
      <c r="AH45" s="35"/>
      <c r="AI45" s="35"/>
      <c r="AJ45" s="41"/>
      <c r="AK45" s="40"/>
      <c r="AL45" s="35"/>
      <c r="AM45" s="35"/>
      <c r="AN45" s="35"/>
      <c r="AO45" s="41"/>
      <c r="AP45" s="74"/>
      <c r="AQ45" s="27"/>
      <c r="AR45" s="27"/>
      <c r="AS45" s="27"/>
    </row>
    <row r="46" spans="1:83" ht="12.75" x14ac:dyDescent="0.2">
      <c r="A46" s="68">
        <v>35</v>
      </c>
      <c r="B46" s="104" t="s">
        <v>168</v>
      </c>
      <c r="C46" s="18" t="s">
        <v>44</v>
      </c>
      <c r="D46" s="18" t="s">
        <v>165</v>
      </c>
      <c r="E46" s="13">
        <f t="shared" ref="E46" si="25">G46+H46+I46+L46+M46+N46+Q46+R46+S46+V46+W46+X46+AA46+AB46+AC46+AF46+AG46+AH46+AK46+AL46+AM46</f>
        <v>4</v>
      </c>
      <c r="F46" s="12">
        <f t="shared" ref="F46" si="26">K46+P46+U46+Z46+AE46+AJ46+AO46</f>
        <v>4</v>
      </c>
      <c r="G46" s="44"/>
      <c r="H46" s="25"/>
      <c r="I46" s="22"/>
      <c r="J46" s="22"/>
      <c r="K46" s="45"/>
      <c r="L46" s="55"/>
      <c r="M46" s="22"/>
      <c r="N46" s="22"/>
      <c r="O46" s="22"/>
      <c r="P46" s="45"/>
      <c r="Q46" s="48"/>
      <c r="R46" s="14"/>
      <c r="S46" s="14"/>
      <c r="T46" s="14"/>
      <c r="U46" s="49"/>
      <c r="V46" s="40"/>
      <c r="W46" s="35"/>
      <c r="X46" s="35"/>
      <c r="Y46" s="35"/>
      <c r="Z46" s="41"/>
      <c r="AA46" s="40">
        <v>2</v>
      </c>
      <c r="AB46" s="35">
        <v>0</v>
      </c>
      <c r="AC46" s="35">
        <v>2</v>
      </c>
      <c r="AD46" s="35" t="s">
        <v>21</v>
      </c>
      <c r="AE46" s="41">
        <v>4</v>
      </c>
      <c r="AF46" s="40"/>
      <c r="AG46" s="35"/>
      <c r="AH46" s="35"/>
      <c r="AI46" s="22"/>
      <c r="AJ46" s="45"/>
      <c r="AK46" s="55"/>
      <c r="AL46" s="22"/>
      <c r="AM46" s="22"/>
      <c r="AN46" s="22"/>
      <c r="AO46" s="45"/>
      <c r="AP46" s="74"/>
    </row>
    <row r="47" spans="1:83" ht="12.75" x14ac:dyDescent="0.2">
      <c r="A47" s="68">
        <v>36</v>
      </c>
      <c r="B47" s="104" t="s">
        <v>161</v>
      </c>
      <c r="C47" s="18" t="s">
        <v>97</v>
      </c>
      <c r="D47" s="18"/>
      <c r="E47" s="13">
        <f>G47+H47+I47+L47+M47+N47+Q47+R47+S47+V47+W47+X47+AA47+AB47+AC47+AF47+AG47+AH47+AK47+AL47+AM47</f>
        <v>4</v>
      </c>
      <c r="F47" s="12">
        <f>K47+P47+U47+Z47+AE47+AJ47+AO47</f>
        <v>4</v>
      </c>
      <c r="G47" s="40"/>
      <c r="H47" s="35"/>
      <c r="I47" s="35"/>
      <c r="J47" s="35"/>
      <c r="K47" s="41"/>
      <c r="L47" s="40"/>
      <c r="M47" s="35"/>
      <c r="N47" s="35"/>
      <c r="O47" s="35"/>
      <c r="P47" s="41"/>
      <c r="Q47" s="40"/>
      <c r="R47" s="35"/>
      <c r="S47" s="35"/>
      <c r="T47" s="35"/>
      <c r="U47" s="41"/>
      <c r="V47" s="40"/>
      <c r="W47" s="35"/>
      <c r="X47" s="35"/>
      <c r="Y47" s="35"/>
      <c r="Z47" s="41"/>
      <c r="AA47" s="40"/>
      <c r="AB47" s="35"/>
      <c r="AC47" s="35"/>
      <c r="AD47" s="35"/>
      <c r="AE47" s="41"/>
      <c r="AF47" s="40">
        <v>2</v>
      </c>
      <c r="AG47" s="35">
        <v>0</v>
      </c>
      <c r="AH47" s="35">
        <v>2</v>
      </c>
      <c r="AI47" s="35" t="s">
        <v>22</v>
      </c>
      <c r="AJ47" s="41">
        <v>4</v>
      </c>
      <c r="AK47" s="40"/>
      <c r="AL47" s="35"/>
      <c r="AM47" s="35"/>
      <c r="AN47" s="35"/>
      <c r="AO47" s="41"/>
      <c r="AP47" s="74" t="s">
        <v>52</v>
      </c>
    </row>
    <row r="48" spans="1:83" ht="12.75" x14ac:dyDescent="0.2">
      <c r="A48" s="68">
        <v>37</v>
      </c>
      <c r="B48" s="104" t="s">
        <v>131</v>
      </c>
      <c r="C48" s="18" t="s">
        <v>85</v>
      </c>
      <c r="D48" s="18"/>
      <c r="E48" s="13">
        <f>G48+H48+I48+L48+M48+N48+Q48+R48+S48+V48+W48+X48+AA48+AB48+AC48+AF48+AG48+AH48+AK48+AL48+AM48</f>
        <v>2</v>
      </c>
      <c r="F48" s="12">
        <f>K48+P48+U48+Z48+AE48+AJ48+AO48</f>
        <v>3</v>
      </c>
      <c r="G48" s="48"/>
      <c r="H48" s="14"/>
      <c r="I48" s="14"/>
      <c r="J48" s="14"/>
      <c r="K48" s="49"/>
      <c r="L48" s="48"/>
      <c r="M48" s="14"/>
      <c r="N48" s="14"/>
      <c r="O48" s="14"/>
      <c r="P48" s="49"/>
      <c r="Q48" s="48"/>
      <c r="R48" s="14"/>
      <c r="S48" s="14"/>
      <c r="T48" s="14"/>
      <c r="U48" s="49"/>
      <c r="V48" s="48"/>
      <c r="W48" s="14"/>
      <c r="X48" s="14"/>
      <c r="Y48" s="14"/>
      <c r="Z48" s="49"/>
      <c r="AA48" s="55"/>
      <c r="AB48" s="22"/>
      <c r="AC48" s="22"/>
      <c r="AD48" s="22"/>
      <c r="AE48" s="56"/>
      <c r="AF48" s="48">
        <v>0</v>
      </c>
      <c r="AG48" s="14">
        <v>0</v>
      </c>
      <c r="AH48" s="14">
        <v>2</v>
      </c>
      <c r="AI48" s="14" t="s">
        <v>21</v>
      </c>
      <c r="AJ48" s="49">
        <v>3</v>
      </c>
      <c r="AK48" s="48"/>
      <c r="AL48" s="14"/>
      <c r="AM48" s="14"/>
      <c r="AN48" s="14"/>
      <c r="AO48" s="49"/>
      <c r="AP48" s="74"/>
    </row>
    <row r="49" spans="1:80" ht="12.75" x14ac:dyDescent="0.2">
      <c r="A49" s="68">
        <v>38</v>
      </c>
      <c r="B49" s="104" t="s">
        <v>170</v>
      </c>
      <c r="C49" s="18" t="s">
        <v>84</v>
      </c>
      <c r="D49" s="18"/>
      <c r="E49" s="13">
        <f>G49+H49+I49+L49+M49+N49+Q49+R49+S49+V49+W49+X49+AA49+AB49+AC49+AF49+AG49+AH49+AK49+AL49+AM49</f>
        <v>2</v>
      </c>
      <c r="F49" s="12">
        <f>K49+P49+U49+Z49+AE49+AJ49+AO49</f>
        <v>3</v>
      </c>
      <c r="G49" s="40"/>
      <c r="H49" s="35"/>
      <c r="I49" s="35"/>
      <c r="J49" s="35"/>
      <c r="K49" s="41"/>
      <c r="L49" s="40"/>
      <c r="M49" s="35"/>
      <c r="N49" s="35"/>
      <c r="O49" s="35"/>
      <c r="P49" s="41"/>
      <c r="Q49" s="40"/>
      <c r="R49" s="35"/>
      <c r="S49" s="35"/>
      <c r="T49" s="35"/>
      <c r="U49" s="41"/>
      <c r="V49" s="40"/>
      <c r="W49" s="35"/>
      <c r="X49" s="35"/>
      <c r="Y49" s="35"/>
      <c r="Z49" s="41"/>
      <c r="AA49" s="55"/>
      <c r="AB49" s="22"/>
      <c r="AC49" s="22"/>
      <c r="AD49" s="22"/>
      <c r="AE49" s="56"/>
      <c r="AF49" s="55">
        <v>0</v>
      </c>
      <c r="AG49" s="22">
        <v>0</v>
      </c>
      <c r="AH49" s="22">
        <v>2</v>
      </c>
      <c r="AI49" s="22" t="s">
        <v>21</v>
      </c>
      <c r="AJ49" s="56">
        <v>3</v>
      </c>
      <c r="AK49" s="40"/>
      <c r="AL49" s="35"/>
      <c r="AM49" s="35"/>
      <c r="AN49" s="35"/>
      <c r="AO49" s="41"/>
      <c r="AP49" s="74"/>
    </row>
    <row r="50" spans="1:80" ht="12.75" x14ac:dyDescent="0.2">
      <c r="A50" s="68">
        <v>39</v>
      </c>
      <c r="B50" s="104" t="s">
        <v>169</v>
      </c>
      <c r="C50" s="18" t="s">
        <v>49</v>
      </c>
      <c r="D50" s="18" t="s">
        <v>165</v>
      </c>
      <c r="E50" s="13">
        <f>G50+H50+I50+L50+M50+N50+Q50+R50+S50+V50+W50+X50+AA50+AB50+AC50+AF50+AG50+AH50+AK50+AL50+AM50</f>
        <v>4</v>
      </c>
      <c r="F50" s="12">
        <f>K50+P50+U50+Z50+AE50+AJ50+AO50</f>
        <v>4</v>
      </c>
      <c r="G50" s="50"/>
      <c r="H50" s="5"/>
      <c r="I50" s="5"/>
      <c r="J50" s="5"/>
      <c r="K50" s="51"/>
      <c r="L50" s="50"/>
      <c r="M50" s="5"/>
      <c r="N50" s="5"/>
      <c r="O50" s="5"/>
      <c r="P50" s="51"/>
      <c r="Q50" s="50"/>
      <c r="R50" s="5"/>
      <c r="S50" s="5"/>
      <c r="T50" s="5"/>
      <c r="U50" s="51"/>
      <c r="V50" s="50"/>
      <c r="W50" s="5"/>
      <c r="X50" s="5"/>
      <c r="Y50" s="5"/>
      <c r="Z50" s="51"/>
      <c r="AA50" s="50"/>
      <c r="AB50" s="5"/>
      <c r="AC50" s="5"/>
      <c r="AD50" s="5"/>
      <c r="AE50" s="51"/>
      <c r="AF50" s="50">
        <v>2</v>
      </c>
      <c r="AG50" s="5">
        <v>2</v>
      </c>
      <c r="AH50" s="5">
        <v>0</v>
      </c>
      <c r="AI50" s="5" t="s">
        <v>22</v>
      </c>
      <c r="AJ50" s="51">
        <v>4</v>
      </c>
      <c r="AK50" s="50"/>
      <c r="AL50" s="5"/>
      <c r="AM50" s="5"/>
      <c r="AN50" s="5"/>
      <c r="AO50" s="51"/>
      <c r="AP50" s="77"/>
    </row>
    <row r="51" spans="1:80" ht="12.75" x14ac:dyDescent="0.2">
      <c r="A51" s="68">
        <v>40</v>
      </c>
      <c r="B51" s="104" t="s">
        <v>132</v>
      </c>
      <c r="C51" s="18" t="s">
        <v>87</v>
      </c>
      <c r="D51" s="18"/>
      <c r="E51" s="13">
        <f t="shared" ref="E51:E56" si="27">G51+H51+I51+L51+M51+N51+Q51+R51+S51+V51+W51+X51+AA51+AB51+AC51+AF51+AG51+AH51+AK51+AL51+AM51</f>
        <v>2</v>
      </c>
      <c r="F51" s="12">
        <f>K51+P51+U51+Z51+AE51+AJ51+AO51</f>
        <v>4</v>
      </c>
      <c r="G51" s="44"/>
      <c r="H51" s="25"/>
      <c r="I51" s="22"/>
      <c r="J51" s="22"/>
      <c r="K51" s="45"/>
      <c r="L51" s="55"/>
      <c r="M51" s="22"/>
      <c r="N51" s="22"/>
      <c r="O51" s="22"/>
      <c r="P51" s="45"/>
      <c r="Q51" s="55"/>
      <c r="R51" s="22"/>
      <c r="S51" s="22"/>
      <c r="T51" s="22"/>
      <c r="U51" s="56"/>
      <c r="V51" s="55"/>
      <c r="W51" s="22"/>
      <c r="X51" s="22"/>
      <c r="Y51" s="22"/>
      <c r="Z51" s="56"/>
      <c r="AA51" s="61"/>
      <c r="AB51" s="26"/>
      <c r="AC51" s="26"/>
      <c r="AD51" s="26"/>
      <c r="AE51" s="62"/>
      <c r="AF51" s="55">
        <v>0</v>
      </c>
      <c r="AG51" s="22">
        <v>0</v>
      </c>
      <c r="AH51" s="22">
        <v>2</v>
      </c>
      <c r="AI51" s="22" t="s">
        <v>21</v>
      </c>
      <c r="AJ51" s="45">
        <v>4</v>
      </c>
      <c r="AK51" s="55"/>
      <c r="AL51" s="22"/>
      <c r="AM51" s="22"/>
      <c r="AN51" s="22"/>
      <c r="AO51" s="45"/>
      <c r="AP51" s="74" t="s">
        <v>107</v>
      </c>
    </row>
    <row r="52" spans="1:80" ht="12.75" x14ac:dyDescent="0.2">
      <c r="A52" s="69" t="s">
        <v>61</v>
      </c>
      <c r="B52" s="133" t="s">
        <v>141</v>
      </c>
      <c r="C52" s="134"/>
      <c r="D52" s="114"/>
      <c r="E52" s="17">
        <f t="shared" ref="E52:F52" si="28">SUM(E53:E56)</f>
        <v>8</v>
      </c>
      <c r="F52" s="17">
        <f t="shared" si="28"/>
        <v>10</v>
      </c>
      <c r="G52" s="38">
        <f>SUM(G53:G56)</f>
        <v>0</v>
      </c>
      <c r="H52" s="1">
        <f t="shared" ref="H52:AO52" si="29">SUM(H53:H56)</f>
        <v>2</v>
      </c>
      <c r="I52" s="1">
        <f t="shared" si="29"/>
        <v>0</v>
      </c>
      <c r="J52" s="1">
        <f t="shared" si="29"/>
        <v>0</v>
      </c>
      <c r="K52" s="39">
        <f t="shared" si="29"/>
        <v>3</v>
      </c>
      <c r="L52" s="38">
        <f t="shared" si="29"/>
        <v>0</v>
      </c>
      <c r="M52" s="1">
        <f t="shared" si="29"/>
        <v>2</v>
      </c>
      <c r="N52" s="1">
        <f t="shared" si="29"/>
        <v>0</v>
      </c>
      <c r="O52" s="1">
        <f t="shared" si="29"/>
        <v>0</v>
      </c>
      <c r="P52" s="39">
        <f t="shared" si="29"/>
        <v>2</v>
      </c>
      <c r="Q52" s="38">
        <f t="shared" si="29"/>
        <v>0</v>
      </c>
      <c r="R52" s="1">
        <f t="shared" si="29"/>
        <v>0</v>
      </c>
      <c r="S52" s="1">
        <f t="shared" si="29"/>
        <v>0</v>
      </c>
      <c r="T52" s="1">
        <f t="shared" si="29"/>
        <v>0</v>
      </c>
      <c r="U52" s="39">
        <f t="shared" si="29"/>
        <v>0</v>
      </c>
      <c r="V52" s="38">
        <f t="shared" si="29"/>
        <v>0</v>
      </c>
      <c r="W52" s="1">
        <f t="shared" si="29"/>
        <v>2</v>
      </c>
      <c r="X52" s="1">
        <f t="shared" si="29"/>
        <v>0</v>
      </c>
      <c r="Y52" s="1">
        <f t="shared" si="29"/>
        <v>0</v>
      </c>
      <c r="Z52" s="39">
        <f t="shared" si="29"/>
        <v>3</v>
      </c>
      <c r="AA52" s="38">
        <f t="shared" si="29"/>
        <v>0</v>
      </c>
      <c r="AB52" s="1">
        <f t="shared" si="29"/>
        <v>2</v>
      </c>
      <c r="AC52" s="1">
        <f t="shared" si="29"/>
        <v>0</v>
      </c>
      <c r="AD52" s="1">
        <f t="shared" si="29"/>
        <v>0</v>
      </c>
      <c r="AE52" s="39">
        <f t="shared" si="29"/>
        <v>2</v>
      </c>
      <c r="AF52" s="38">
        <f t="shared" si="29"/>
        <v>0</v>
      </c>
      <c r="AG52" s="1">
        <f t="shared" si="29"/>
        <v>0</v>
      </c>
      <c r="AH52" s="1">
        <f t="shared" si="29"/>
        <v>0</v>
      </c>
      <c r="AI52" s="1">
        <f t="shared" si="29"/>
        <v>0</v>
      </c>
      <c r="AJ52" s="39">
        <f t="shared" si="29"/>
        <v>0</v>
      </c>
      <c r="AK52" s="38">
        <f t="shared" si="29"/>
        <v>0</v>
      </c>
      <c r="AL52" s="1">
        <f t="shared" si="29"/>
        <v>0</v>
      </c>
      <c r="AM52" s="1">
        <f t="shared" si="29"/>
        <v>0</v>
      </c>
      <c r="AN52" s="1">
        <f t="shared" si="29"/>
        <v>0</v>
      </c>
      <c r="AO52" s="39">
        <f t="shared" si="29"/>
        <v>0</v>
      </c>
      <c r="AP52" s="78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ht="12.75" x14ac:dyDescent="0.2">
      <c r="A53" s="70">
        <v>42</v>
      </c>
      <c r="B53" s="70" t="s">
        <v>134</v>
      </c>
      <c r="C53" s="18" t="s">
        <v>50</v>
      </c>
      <c r="D53" s="18"/>
      <c r="E53" s="13">
        <f t="shared" si="27"/>
        <v>2</v>
      </c>
      <c r="F53" s="12">
        <f t="shared" ref="F53:F56" si="30">K53+P53+U53+Z53+AE53+AJ53+AO53</f>
        <v>3</v>
      </c>
      <c r="G53" s="50">
        <v>0</v>
      </c>
      <c r="H53" s="5">
        <v>2</v>
      </c>
      <c r="I53" s="5">
        <v>0</v>
      </c>
      <c r="J53" s="5" t="s">
        <v>22</v>
      </c>
      <c r="K53" s="51">
        <v>3</v>
      </c>
      <c r="L53" s="50"/>
      <c r="M53" s="5"/>
      <c r="N53" s="5"/>
      <c r="O53" s="5"/>
      <c r="P53" s="51"/>
      <c r="Q53" s="48"/>
      <c r="R53" s="14"/>
      <c r="S53" s="14"/>
      <c r="T53" s="14"/>
      <c r="U53" s="49"/>
      <c r="V53" s="50"/>
      <c r="W53" s="5"/>
      <c r="X53" s="5"/>
      <c r="Y53" s="5"/>
      <c r="Z53" s="51"/>
      <c r="AA53" s="50"/>
      <c r="AB53" s="5"/>
      <c r="AC53" s="5"/>
      <c r="AD53" s="5"/>
      <c r="AE53" s="51"/>
      <c r="AF53" s="50"/>
      <c r="AG53" s="5"/>
      <c r="AH53" s="5"/>
      <c r="AI53" s="5"/>
      <c r="AJ53" s="51"/>
      <c r="AK53" s="50"/>
      <c r="AL53" s="5"/>
      <c r="AM53" s="5"/>
      <c r="AN53" s="5"/>
      <c r="AO53" s="51"/>
      <c r="AP53" s="77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ht="12.75" x14ac:dyDescent="0.2">
      <c r="A54" s="70">
        <v>43</v>
      </c>
      <c r="B54" s="70" t="s">
        <v>134</v>
      </c>
      <c r="C54" s="18" t="s">
        <v>51</v>
      </c>
      <c r="D54" s="18"/>
      <c r="E54" s="13">
        <f t="shared" si="27"/>
        <v>2</v>
      </c>
      <c r="F54" s="12">
        <f t="shared" si="30"/>
        <v>3</v>
      </c>
      <c r="G54" s="50"/>
      <c r="H54" s="5"/>
      <c r="I54" s="5"/>
      <c r="J54" s="5"/>
      <c r="K54" s="51"/>
      <c r="L54" s="50"/>
      <c r="M54" s="5"/>
      <c r="N54" s="5"/>
      <c r="O54" s="5"/>
      <c r="P54" s="51"/>
      <c r="Q54" s="50"/>
      <c r="R54" s="5"/>
      <c r="S54" s="5"/>
      <c r="T54" s="5"/>
      <c r="U54" s="51"/>
      <c r="V54" s="50">
        <v>0</v>
      </c>
      <c r="W54" s="5">
        <v>2</v>
      </c>
      <c r="X54" s="5">
        <v>0</v>
      </c>
      <c r="Y54" s="5" t="s">
        <v>22</v>
      </c>
      <c r="Z54" s="51">
        <v>3</v>
      </c>
      <c r="AA54" s="50"/>
      <c r="AB54" s="5"/>
      <c r="AC54" s="5"/>
      <c r="AD54" s="5"/>
      <c r="AE54" s="51"/>
      <c r="AF54" s="50"/>
      <c r="AG54" s="5"/>
      <c r="AH54" s="5"/>
      <c r="AI54" s="5"/>
      <c r="AJ54" s="51"/>
      <c r="AK54" s="50"/>
      <c r="AL54" s="5"/>
      <c r="AM54" s="5"/>
      <c r="AN54" s="5"/>
      <c r="AO54" s="51"/>
      <c r="AP54" s="77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2.75" x14ac:dyDescent="0.2">
      <c r="A55" s="70">
        <v>44</v>
      </c>
      <c r="B55" s="70" t="s">
        <v>133</v>
      </c>
      <c r="C55" s="18" t="s">
        <v>68</v>
      </c>
      <c r="D55" s="18"/>
      <c r="E55" s="13">
        <f t="shared" si="27"/>
        <v>2</v>
      </c>
      <c r="F55" s="12">
        <f t="shared" si="30"/>
        <v>2</v>
      </c>
      <c r="G55" s="40"/>
      <c r="H55" s="35"/>
      <c r="I55" s="35"/>
      <c r="J55" s="35"/>
      <c r="K55" s="41"/>
      <c r="L55" s="40">
        <v>0</v>
      </c>
      <c r="M55" s="35">
        <v>2</v>
      </c>
      <c r="N55" s="35">
        <v>0</v>
      </c>
      <c r="O55" s="35" t="s">
        <v>21</v>
      </c>
      <c r="P55" s="41">
        <v>2</v>
      </c>
      <c r="Q55" s="40"/>
      <c r="R55" s="35"/>
      <c r="S55" s="35"/>
      <c r="T55" s="35"/>
      <c r="U55" s="41"/>
      <c r="V55" s="40"/>
      <c r="W55" s="35"/>
      <c r="X55" s="35"/>
      <c r="Y55" s="35"/>
      <c r="Z55" s="41"/>
      <c r="AA55" s="40"/>
      <c r="AB55" s="35"/>
      <c r="AC55" s="35"/>
      <c r="AD55" s="35"/>
      <c r="AE55" s="41"/>
      <c r="AF55" s="40"/>
      <c r="AG55" s="35"/>
      <c r="AH55" s="35"/>
      <c r="AI55" s="35"/>
      <c r="AJ55" s="41"/>
      <c r="AK55" s="40"/>
      <c r="AL55" s="35"/>
      <c r="AM55" s="35"/>
      <c r="AN55" s="35"/>
      <c r="AO55" s="41"/>
      <c r="AP55" s="74"/>
    </row>
    <row r="56" spans="1:80" ht="12.75" x14ac:dyDescent="0.2">
      <c r="A56" s="70">
        <v>45</v>
      </c>
      <c r="B56" s="70" t="s">
        <v>133</v>
      </c>
      <c r="C56" s="18" t="s">
        <v>67</v>
      </c>
      <c r="D56" s="18"/>
      <c r="E56" s="13">
        <f t="shared" si="27"/>
        <v>2</v>
      </c>
      <c r="F56" s="12">
        <f t="shared" si="30"/>
        <v>2</v>
      </c>
      <c r="G56" s="40"/>
      <c r="H56" s="35"/>
      <c r="I56" s="35"/>
      <c r="J56" s="35"/>
      <c r="K56" s="41"/>
      <c r="L56" s="40"/>
      <c r="M56" s="35"/>
      <c r="N56" s="35"/>
      <c r="O56" s="35"/>
      <c r="P56" s="41"/>
      <c r="Q56" s="40"/>
      <c r="R56" s="35"/>
      <c r="S56" s="35"/>
      <c r="T56" s="35"/>
      <c r="U56" s="41"/>
      <c r="V56" s="40"/>
      <c r="W56" s="35"/>
      <c r="X56" s="35"/>
      <c r="Y56" s="35"/>
      <c r="Z56" s="41"/>
      <c r="AA56" s="40">
        <v>0</v>
      </c>
      <c r="AB56" s="35">
        <v>2</v>
      </c>
      <c r="AC56" s="35">
        <v>0</v>
      </c>
      <c r="AD56" s="35" t="s">
        <v>21</v>
      </c>
      <c r="AE56" s="41">
        <v>2</v>
      </c>
      <c r="AF56" s="40"/>
      <c r="AG56" s="35"/>
      <c r="AH56" s="35"/>
      <c r="AI56" s="35"/>
      <c r="AJ56" s="41"/>
      <c r="AK56" s="40"/>
      <c r="AL56" s="35"/>
      <c r="AM56" s="3"/>
      <c r="AN56" s="35"/>
      <c r="AO56" s="41"/>
      <c r="AP56" s="74"/>
    </row>
    <row r="57" spans="1:80" ht="12.75" x14ac:dyDescent="0.2">
      <c r="A57" s="67" t="s">
        <v>62</v>
      </c>
      <c r="B57" s="135"/>
      <c r="C57" s="136"/>
      <c r="D57" s="115"/>
      <c r="E57" s="64">
        <f>SUM(E60:E61)</f>
        <v>0</v>
      </c>
      <c r="F57" s="64">
        <f>SUM(F60:F61)</f>
        <v>0</v>
      </c>
      <c r="G57" s="38">
        <f>SUM(G58:G61)</f>
        <v>0</v>
      </c>
      <c r="H57" s="1">
        <f t="shared" ref="H57:AO57" si="31">SUM(H58:H61)</f>
        <v>0</v>
      </c>
      <c r="I57" s="1">
        <f t="shared" si="31"/>
        <v>4</v>
      </c>
      <c r="J57" s="1">
        <f t="shared" si="31"/>
        <v>0</v>
      </c>
      <c r="K57" s="39">
        <f t="shared" si="31"/>
        <v>0</v>
      </c>
      <c r="L57" s="38">
        <f t="shared" si="31"/>
        <v>0</v>
      </c>
      <c r="M57" s="1">
        <f t="shared" si="31"/>
        <v>2</v>
      </c>
      <c r="N57" s="1">
        <f t="shared" si="31"/>
        <v>4</v>
      </c>
      <c r="O57" s="1">
        <f t="shared" si="31"/>
        <v>0</v>
      </c>
      <c r="P57" s="39">
        <f t="shared" si="31"/>
        <v>0</v>
      </c>
      <c r="Q57" s="38">
        <f t="shared" si="31"/>
        <v>0</v>
      </c>
      <c r="R57" s="1">
        <f t="shared" si="31"/>
        <v>2</v>
      </c>
      <c r="S57" s="1">
        <f t="shared" si="31"/>
        <v>0</v>
      </c>
      <c r="T57" s="1">
        <f t="shared" si="31"/>
        <v>0</v>
      </c>
      <c r="U57" s="39">
        <f t="shared" si="31"/>
        <v>0</v>
      </c>
      <c r="V57" s="38">
        <f t="shared" si="31"/>
        <v>0</v>
      </c>
      <c r="W57" s="1">
        <f t="shared" si="31"/>
        <v>0</v>
      </c>
      <c r="X57" s="1">
        <f t="shared" si="31"/>
        <v>0</v>
      </c>
      <c r="Y57" s="1">
        <f t="shared" si="31"/>
        <v>0</v>
      </c>
      <c r="Z57" s="39">
        <f t="shared" si="31"/>
        <v>0</v>
      </c>
      <c r="AA57" s="38">
        <f t="shared" si="31"/>
        <v>0</v>
      </c>
      <c r="AB57" s="1">
        <f t="shared" si="31"/>
        <v>0</v>
      </c>
      <c r="AC57" s="1">
        <f t="shared" si="31"/>
        <v>0</v>
      </c>
      <c r="AD57" s="1">
        <f t="shared" si="31"/>
        <v>0</v>
      </c>
      <c r="AE57" s="39">
        <f t="shared" si="31"/>
        <v>0</v>
      </c>
      <c r="AF57" s="38">
        <f t="shared" si="31"/>
        <v>0</v>
      </c>
      <c r="AG57" s="1">
        <f t="shared" si="31"/>
        <v>0</v>
      </c>
      <c r="AH57" s="1">
        <f t="shared" si="31"/>
        <v>0</v>
      </c>
      <c r="AI57" s="1">
        <f t="shared" si="31"/>
        <v>0</v>
      </c>
      <c r="AJ57" s="39">
        <f t="shared" si="31"/>
        <v>0</v>
      </c>
      <c r="AK57" s="38">
        <f t="shared" si="31"/>
        <v>0</v>
      </c>
      <c r="AL57" s="1">
        <f t="shared" si="31"/>
        <v>0</v>
      </c>
      <c r="AM57" s="1">
        <f t="shared" si="31"/>
        <v>0</v>
      </c>
      <c r="AN57" s="1">
        <f t="shared" si="31"/>
        <v>0</v>
      </c>
      <c r="AO57" s="39">
        <f t="shared" si="31"/>
        <v>0</v>
      </c>
      <c r="AP57" s="73"/>
    </row>
    <row r="58" spans="1:80" ht="12.75" x14ac:dyDescent="0.2">
      <c r="A58" s="68">
        <v>46</v>
      </c>
      <c r="B58" s="68" t="s">
        <v>163</v>
      </c>
      <c r="C58" s="18" t="s">
        <v>58</v>
      </c>
      <c r="D58" s="18"/>
      <c r="E58" s="35"/>
      <c r="F58" s="1"/>
      <c r="G58" s="40">
        <v>0</v>
      </c>
      <c r="H58" s="35">
        <v>0</v>
      </c>
      <c r="I58" s="35">
        <v>4</v>
      </c>
      <c r="J58" s="35" t="s">
        <v>35</v>
      </c>
      <c r="K58" s="41">
        <v>0</v>
      </c>
      <c r="L58" s="48"/>
      <c r="M58" s="14"/>
      <c r="N58" s="14"/>
      <c r="O58" s="14"/>
      <c r="P58" s="49"/>
      <c r="Q58" s="59"/>
      <c r="R58" s="29"/>
      <c r="S58" s="29"/>
      <c r="T58" s="29"/>
      <c r="U58" s="60"/>
      <c r="V58" s="40"/>
      <c r="W58" s="35"/>
      <c r="X58" s="35"/>
      <c r="Y58" s="35"/>
      <c r="Z58" s="41"/>
      <c r="AA58" s="40"/>
      <c r="AB58" s="35"/>
      <c r="AC58" s="35"/>
      <c r="AD58" s="35"/>
      <c r="AE58" s="41"/>
      <c r="AF58" s="40"/>
      <c r="AG58" s="35"/>
      <c r="AH58" s="35"/>
      <c r="AI58" s="35"/>
      <c r="AJ58" s="41"/>
      <c r="AK58" s="40"/>
      <c r="AL58" s="35"/>
      <c r="AM58" s="35"/>
      <c r="AN58" s="35"/>
      <c r="AO58" s="41"/>
      <c r="AP58" s="74"/>
    </row>
    <row r="59" spans="1:80" ht="12.75" x14ac:dyDescent="0.2">
      <c r="A59" s="68">
        <v>47</v>
      </c>
      <c r="B59" s="68" t="s">
        <v>162</v>
      </c>
      <c r="C59" s="18" t="s">
        <v>59</v>
      </c>
      <c r="D59" s="18"/>
      <c r="E59" s="35"/>
      <c r="F59" s="1"/>
      <c r="G59" s="40"/>
      <c r="H59" s="35"/>
      <c r="I59" s="35"/>
      <c r="J59" s="35"/>
      <c r="K59" s="41"/>
      <c r="L59" s="40">
        <v>0</v>
      </c>
      <c r="M59" s="35">
        <v>0</v>
      </c>
      <c r="N59" s="35">
        <v>4</v>
      </c>
      <c r="O59" s="35" t="s">
        <v>35</v>
      </c>
      <c r="P59" s="41">
        <v>0</v>
      </c>
      <c r="Q59" s="40"/>
      <c r="R59" s="35"/>
      <c r="S59" s="35"/>
      <c r="T59" s="35"/>
      <c r="U59" s="41"/>
      <c r="V59" s="40"/>
      <c r="W59" s="35"/>
      <c r="X59" s="35"/>
      <c r="Y59" s="35"/>
      <c r="Z59" s="41"/>
      <c r="AA59" s="40"/>
      <c r="AB59" s="35"/>
      <c r="AC59" s="35"/>
      <c r="AD59" s="35"/>
      <c r="AE59" s="41"/>
      <c r="AF59" s="40"/>
      <c r="AG59" s="35"/>
      <c r="AH59" s="35"/>
      <c r="AI59" s="35"/>
      <c r="AJ59" s="41"/>
      <c r="AK59" s="40"/>
      <c r="AL59" s="35"/>
      <c r="AM59" s="35"/>
      <c r="AN59" s="35"/>
      <c r="AO59" s="41"/>
      <c r="AP59" s="74"/>
    </row>
    <row r="60" spans="1:80" ht="12.75" x14ac:dyDescent="0.2">
      <c r="A60" s="68">
        <v>48</v>
      </c>
      <c r="B60" s="68" t="s">
        <v>135</v>
      </c>
      <c r="C60" s="18" t="s">
        <v>41</v>
      </c>
      <c r="D60" s="18"/>
      <c r="E60" s="35"/>
      <c r="F60" s="1"/>
      <c r="G60" s="40"/>
      <c r="H60" s="35"/>
      <c r="I60" s="35"/>
      <c r="J60" s="35"/>
      <c r="K60" s="41"/>
      <c r="L60" s="40">
        <v>0</v>
      </c>
      <c r="M60" s="35">
        <v>2</v>
      </c>
      <c r="N60" s="35">
        <v>0</v>
      </c>
      <c r="O60" s="35" t="s">
        <v>35</v>
      </c>
      <c r="P60" s="41">
        <v>0</v>
      </c>
      <c r="Q60" s="40"/>
      <c r="R60" s="35"/>
      <c r="S60" s="35"/>
      <c r="T60" s="35"/>
      <c r="U60" s="41"/>
      <c r="V60" s="48"/>
      <c r="W60" s="14"/>
      <c r="X60" s="14"/>
      <c r="Y60" s="14"/>
      <c r="Z60" s="49"/>
      <c r="AA60" s="40"/>
      <c r="AB60" s="35"/>
      <c r="AC60" s="35"/>
      <c r="AD60" s="35"/>
      <c r="AE60" s="41"/>
      <c r="AF60" s="40"/>
      <c r="AG60" s="35"/>
      <c r="AH60" s="35"/>
      <c r="AI60" s="35"/>
      <c r="AJ60" s="41"/>
      <c r="AK60" s="40"/>
      <c r="AL60" s="35"/>
      <c r="AM60" s="35"/>
      <c r="AN60" s="35"/>
      <c r="AO60" s="41"/>
      <c r="AP60" s="74"/>
    </row>
    <row r="61" spans="1:80" ht="12.75" x14ac:dyDescent="0.2">
      <c r="A61" s="68">
        <v>49</v>
      </c>
      <c r="B61" s="68" t="s">
        <v>136</v>
      </c>
      <c r="C61" s="18" t="s">
        <v>42</v>
      </c>
      <c r="D61" s="18"/>
      <c r="E61" s="35"/>
      <c r="F61" s="1"/>
      <c r="G61" s="40"/>
      <c r="H61" s="35"/>
      <c r="I61" s="35"/>
      <c r="J61" s="35"/>
      <c r="K61" s="41"/>
      <c r="L61" s="48"/>
      <c r="M61" s="14"/>
      <c r="N61" s="14"/>
      <c r="O61" s="14"/>
      <c r="P61" s="49"/>
      <c r="Q61" s="40">
        <v>0</v>
      </c>
      <c r="R61" s="35">
        <v>2</v>
      </c>
      <c r="S61" s="35">
        <v>0</v>
      </c>
      <c r="T61" s="35" t="s">
        <v>35</v>
      </c>
      <c r="U61" s="41">
        <v>0</v>
      </c>
      <c r="V61" s="59"/>
      <c r="W61" s="29"/>
      <c r="X61" s="29"/>
      <c r="Y61" s="29"/>
      <c r="Z61" s="60"/>
      <c r="AA61" s="40"/>
      <c r="AB61" s="35"/>
      <c r="AC61" s="35"/>
      <c r="AD61" s="35"/>
      <c r="AE61" s="41"/>
      <c r="AF61" s="40"/>
      <c r="AG61" s="35"/>
      <c r="AH61" s="35"/>
      <c r="AI61" s="35"/>
      <c r="AJ61" s="41"/>
      <c r="AK61" s="40"/>
      <c r="AL61" s="35"/>
      <c r="AM61" s="35"/>
      <c r="AN61" s="35"/>
      <c r="AO61" s="41"/>
      <c r="AP61" s="74"/>
    </row>
    <row r="62" spans="1:80" ht="36" customHeight="1" x14ac:dyDescent="0.2">
      <c r="A62" s="67"/>
      <c r="B62" s="106" t="s">
        <v>143</v>
      </c>
      <c r="C62" s="91" t="s">
        <v>103</v>
      </c>
      <c r="D62" s="91"/>
      <c r="E62" s="12"/>
      <c r="F62" s="64">
        <v>15</v>
      </c>
      <c r="G62" s="38">
        <v>0</v>
      </c>
      <c r="H62" s="1">
        <v>0</v>
      </c>
      <c r="I62" s="1">
        <v>0</v>
      </c>
      <c r="J62" s="1">
        <v>0</v>
      </c>
      <c r="K62" s="39">
        <v>0</v>
      </c>
      <c r="L62" s="38">
        <v>0</v>
      </c>
      <c r="M62" s="1">
        <v>0</v>
      </c>
      <c r="N62" s="1">
        <v>0</v>
      </c>
      <c r="O62" s="1">
        <v>0</v>
      </c>
      <c r="P62" s="39">
        <v>0</v>
      </c>
      <c r="Q62" s="38">
        <v>0</v>
      </c>
      <c r="R62" s="1">
        <v>0</v>
      </c>
      <c r="S62" s="1">
        <v>0</v>
      </c>
      <c r="T62" s="1">
        <v>0</v>
      </c>
      <c r="U62" s="39">
        <v>0</v>
      </c>
      <c r="V62" s="38">
        <v>0</v>
      </c>
      <c r="W62" s="1">
        <v>0</v>
      </c>
      <c r="X62" s="1">
        <v>0</v>
      </c>
      <c r="Y62" s="1">
        <v>0</v>
      </c>
      <c r="Z62" s="39">
        <v>0</v>
      </c>
      <c r="AA62" s="38">
        <v>0</v>
      </c>
      <c r="AB62" s="1">
        <v>0</v>
      </c>
      <c r="AC62" s="1">
        <v>0</v>
      </c>
      <c r="AD62" s="1">
        <v>0</v>
      </c>
      <c r="AE62" s="39">
        <v>0</v>
      </c>
      <c r="AF62" s="38">
        <v>0</v>
      </c>
      <c r="AG62" s="1">
        <v>0</v>
      </c>
      <c r="AH62" s="1">
        <v>0</v>
      </c>
      <c r="AI62" s="1">
        <v>0</v>
      </c>
      <c r="AJ62" s="39">
        <v>0</v>
      </c>
      <c r="AK62" s="38">
        <v>0</v>
      </c>
      <c r="AL62" s="1">
        <v>0</v>
      </c>
      <c r="AM62" s="1">
        <v>0</v>
      </c>
      <c r="AN62" s="1" t="s">
        <v>35</v>
      </c>
      <c r="AO62" s="39">
        <v>15</v>
      </c>
      <c r="AP62" s="73"/>
    </row>
    <row r="63" spans="1:80" ht="33.75" customHeight="1" x14ac:dyDescent="0.2">
      <c r="A63" s="67"/>
      <c r="B63" s="106" t="s">
        <v>142</v>
      </c>
      <c r="C63" s="91" t="s">
        <v>104</v>
      </c>
      <c r="D63" s="91"/>
      <c r="E63" s="12"/>
      <c r="F63" s="64">
        <v>15</v>
      </c>
      <c r="G63" s="38">
        <v>0</v>
      </c>
      <c r="H63" s="1">
        <v>0</v>
      </c>
      <c r="I63" s="1">
        <v>0</v>
      </c>
      <c r="J63" s="1">
        <v>0</v>
      </c>
      <c r="K63" s="39">
        <v>0</v>
      </c>
      <c r="L63" s="38">
        <v>0</v>
      </c>
      <c r="M63" s="1">
        <v>0</v>
      </c>
      <c r="N63" s="1">
        <v>0</v>
      </c>
      <c r="O63" s="1">
        <v>0</v>
      </c>
      <c r="P63" s="39">
        <v>0</v>
      </c>
      <c r="Q63" s="38">
        <v>0</v>
      </c>
      <c r="R63" s="1">
        <v>0</v>
      </c>
      <c r="S63" s="1">
        <v>0</v>
      </c>
      <c r="T63" s="1">
        <v>0</v>
      </c>
      <c r="U63" s="39">
        <v>0</v>
      </c>
      <c r="V63" s="38">
        <v>0</v>
      </c>
      <c r="W63" s="1">
        <v>0</v>
      </c>
      <c r="X63" s="1">
        <v>0</v>
      </c>
      <c r="Y63" s="1">
        <v>0</v>
      </c>
      <c r="Z63" s="39">
        <v>0</v>
      </c>
      <c r="AA63" s="38">
        <v>0</v>
      </c>
      <c r="AB63" s="1">
        <v>0</v>
      </c>
      <c r="AC63" s="1">
        <v>0</v>
      </c>
      <c r="AD63" s="1">
        <v>0</v>
      </c>
      <c r="AE63" s="39">
        <v>0</v>
      </c>
      <c r="AF63" s="38">
        <v>0</v>
      </c>
      <c r="AG63" s="1">
        <v>0</v>
      </c>
      <c r="AH63" s="1">
        <v>0</v>
      </c>
      <c r="AI63" s="1">
        <v>0</v>
      </c>
      <c r="AJ63" s="39">
        <v>0</v>
      </c>
      <c r="AK63" s="38">
        <v>0</v>
      </c>
      <c r="AL63" s="1">
        <v>0</v>
      </c>
      <c r="AM63" s="1">
        <v>2</v>
      </c>
      <c r="AN63" s="1" t="s">
        <v>35</v>
      </c>
      <c r="AO63" s="39">
        <v>15</v>
      </c>
      <c r="AP63" s="73"/>
    </row>
    <row r="64" spans="1:80" ht="12.75" x14ac:dyDescent="0.2">
      <c r="A64" s="71"/>
      <c r="B64" s="102"/>
      <c r="C64" s="65" t="s">
        <v>36</v>
      </c>
      <c r="D64" s="112"/>
      <c r="E64" s="30">
        <f>E8+E15+E25+E41+E52+E62+E63</f>
        <v>162</v>
      </c>
      <c r="F64" s="15">
        <f>F8+F15+F25+F41+F52+F62+F63+F57</f>
        <v>210</v>
      </c>
      <c r="G64" s="48">
        <f t="shared" ref="G64:AM64" si="32">G57+G63+G62+G52+G41+G25+G15+G8</f>
        <v>15</v>
      </c>
      <c r="H64" s="14">
        <f t="shared" si="32"/>
        <v>9</v>
      </c>
      <c r="I64" s="14">
        <f t="shared" si="32"/>
        <v>8</v>
      </c>
      <c r="J64" s="14">
        <f t="shared" si="32"/>
        <v>0</v>
      </c>
      <c r="K64" s="103">
        <f t="shared" si="32"/>
        <v>30</v>
      </c>
      <c r="L64" s="48">
        <f t="shared" si="32"/>
        <v>13</v>
      </c>
      <c r="M64" s="14">
        <f t="shared" si="32"/>
        <v>12</v>
      </c>
      <c r="N64" s="14">
        <f t="shared" si="32"/>
        <v>8</v>
      </c>
      <c r="O64" s="14">
        <f t="shared" si="32"/>
        <v>0</v>
      </c>
      <c r="P64" s="103">
        <f t="shared" si="32"/>
        <v>30</v>
      </c>
      <c r="Q64" s="48">
        <f t="shared" si="32"/>
        <v>10</v>
      </c>
      <c r="R64" s="14">
        <f t="shared" si="32"/>
        <v>11</v>
      </c>
      <c r="S64" s="14">
        <f t="shared" si="32"/>
        <v>7</v>
      </c>
      <c r="T64" s="14">
        <f t="shared" si="32"/>
        <v>0</v>
      </c>
      <c r="U64" s="103">
        <f t="shared" si="32"/>
        <v>29</v>
      </c>
      <c r="V64" s="48">
        <f t="shared" si="32"/>
        <v>13</v>
      </c>
      <c r="W64" s="14">
        <f t="shared" si="32"/>
        <v>8</v>
      </c>
      <c r="X64" s="14">
        <f t="shared" si="32"/>
        <v>6</v>
      </c>
      <c r="Y64" s="14">
        <f t="shared" si="32"/>
        <v>0</v>
      </c>
      <c r="Z64" s="103">
        <f t="shared" si="32"/>
        <v>30</v>
      </c>
      <c r="AA64" s="48">
        <f t="shared" si="32"/>
        <v>13</v>
      </c>
      <c r="AB64" s="14">
        <f t="shared" si="32"/>
        <v>6</v>
      </c>
      <c r="AC64" s="14">
        <f t="shared" si="32"/>
        <v>10</v>
      </c>
      <c r="AD64" s="14">
        <f t="shared" si="32"/>
        <v>0</v>
      </c>
      <c r="AE64" s="103">
        <f t="shared" si="32"/>
        <v>31</v>
      </c>
      <c r="AF64" s="48">
        <f t="shared" si="32"/>
        <v>10</v>
      </c>
      <c r="AG64" s="14">
        <f t="shared" si="32"/>
        <v>4</v>
      </c>
      <c r="AH64" s="14">
        <f t="shared" si="32"/>
        <v>11</v>
      </c>
      <c r="AI64" s="14">
        <f t="shared" si="32"/>
        <v>0</v>
      </c>
      <c r="AJ64" s="103">
        <f t="shared" si="32"/>
        <v>30</v>
      </c>
      <c r="AK64" s="48">
        <f t="shared" si="32"/>
        <v>0</v>
      </c>
      <c r="AL64" s="14">
        <f t="shared" si="32"/>
        <v>0</v>
      </c>
      <c r="AM64" s="14">
        <f t="shared" si="32"/>
        <v>2</v>
      </c>
      <c r="AN64" s="14">
        <v>0</v>
      </c>
      <c r="AO64" s="103">
        <f>AO57+AO63+AO62+AO52+AO41+AO25+AO15+AO8</f>
        <v>30</v>
      </c>
      <c r="AP64" s="79"/>
    </row>
    <row r="65" spans="1:42" ht="12.75" x14ac:dyDescent="0.2">
      <c r="A65" s="71"/>
      <c r="B65" s="102"/>
      <c r="C65" s="65" t="s">
        <v>39</v>
      </c>
      <c r="D65" s="112"/>
      <c r="E65" s="63"/>
      <c r="F65" s="64">
        <f>J65+O65+T65+Y65+AD65+AI65+AN65</f>
        <v>18</v>
      </c>
      <c r="G65" s="40"/>
      <c r="H65" s="35"/>
      <c r="I65" s="35"/>
      <c r="J65" s="35">
        <f>COUNTIF(J9:J63,"é")</f>
        <v>2</v>
      </c>
      <c r="K65" s="37"/>
      <c r="L65" s="40"/>
      <c r="M65" s="35"/>
      <c r="N65" s="35"/>
      <c r="O65" s="35">
        <f>COUNTIF(O9:O63,"é")</f>
        <v>3</v>
      </c>
      <c r="P65" s="49"/>
      <c r="Q65" s="40"/>
      <c r="R65" s="35"/>
      <c r="S65" s="35"/>
      <c r="T65" s="35">
        <f>COUNTIF(T9:T63,"é")</f>
        <v>1</v>
      </c>
      <c r="U65" s="37"/>
      <c r="V65" s="40"/>
      <c r="W65" s="35"/>
      <c r="X65" s="35"/>
      <c r="Y65" s="35">
        <f>COUNTIF(Y9:Y63,"é")</f>
        <v>5</v>
      </c>
      <c r="Z65" s="37"/>
      <c r="AA65" s="40"/>
      <c r="AB65" s="35"/>
      <c r="AC65" s="35"/>
      <c r="AD65" s="35">
        <f>COUNTIF(AD9:AD63,"é")</f>
        <v>4</v>
      </c>
      <c r="AE65" s="37"/>
      <c r="AF65" s="40"/>
      <c r="AG65" s="35"/>
      <c r="AH65" s="35"/>
      <c r="AI65" s="35">
        <f>COUNTIF(AI9:AI63,"é")</f>
        <v>3</v>
      </c>
      <c r="AJ65" s="37"/>
      <c r="AK65" s="40"/>
      <c r="AL65" s="35"/>
      <c r="AM65" s="35"/>
      <c r="AN65" s="35">
        <f>COUNTIF(AN9:AN63,"é")</f>
        <v>0</v>
      </c>
      <c r="AO65" s="37"/>
      <c r="AP65" s="79"/>
    </row>
    <row r="66" spans="1:42" ht="12.75" x14ac:dyDescent="0.2">
      <c r="A66" s="71"/>
      <c r="B66" s="102"/>
      <c r="C66" s="65" t="s">
        <v>38</v>
      </c>
      <c r="D66" s="112"/>
      <c r="E66" s="63"/>
      <c r="F66" s="64">
        <f t="shared" ref="F66:F67" si="33">J66+O66+T66+Y66+AD66+AI66+AN66</f>
        <v>26</v>
      </c>
      <c r="G66" s="40"/>
      <c r="H66" s="35"/>
      <c r="I66" s="35"/>
      <c r="J66" s="35">
        <f>COUNTIF(J9:J63,"v")</f>
        <v>5</v>
      </c>
      <c r="K66" s="37"/>
      <c r="L66" s="40"/>
      <c r="M66" s="35"/>
      <c r="N66" s="35"/>
      <c r="O66" s="35">
        <f>COUNTIF(O9:O63,"v")</f>
        <v>4</v>
      </c>
      <c r="P66" s="49"/>
      <c r="Q66" s="40"/>
      <c r="R66" s="35"/>
      <c r="S66" s="35"/>
      <c r="T66" s="35">
        <f>COUNTIF(T9:T63,"v")</f>
        <v>5</v>
      </c>
      <c r="U66" s="37"/>
      <c r="V66" s="40"/>
      <c r="W66" s="35"/>
      <c r="X66" s="35"/>
      <c r="Y66" s="35">
        <f>COUNTIF(Y9:Y63,"v")</f>
        <v>2</v>
      </c>
      <c r="Z66" s="37"/>
      <c r="AA66" s="40"/>
      <c r="AB66" s="35"/>
      <c r="AC66" s="35"/>
      <c r="AD66" s="35">
        <f>COUNTIF(AD9:AD63,"v")</f>
        <v>5</v>
      </c>
      <c r="AE66" s="37"/>
      <c r="AF66" s="40"/>
      <c r="AG66" s="35"/>
      <c r="AH66" s="35"/>
      <c r="AI66" s="35">
        <f>COUNTIF(AI9:AI63,"v")</f>
        <v>5</v>
      </c>
      <c r="AJ66" s="37"/>
      <c r="AK66" s="40"/>
      <c r="AL66" s="35"/>
      <c r="AM66" s="35"/>
      <c r="AN66" s="35">
        <f>COUNTIF(AN9:AN63,"v")</f>
        <v>0</v>
      </c>
      <c r="AO66" s="37"/>
      <c r="AP66" s="79"/>
    </row>
    <row r="67" spans="1:42" ht="12.75" x14ac:dyDescent="0.2">
      <c r="A67" s="71"/>
      <c r="B67" s="102"/>
      <c r="C67" s="65" t="s">
        <v>37</v>
      </c>
      <c r="D67" s="112"/>
      <c r="E67" s="63"/>
      <c r="F67" s="64">
        <f t="shared" si="33"/>
        <v>6</v>
      </c>
      <c r="G67" s="40"/>
      <c r="H67" s="35"/>
      <c r="I67" s="35"/>
      <c r="J67" s="35">
        <f>COUNTIF(J8:J63,"a")</f>
        <v>1</v>
      </c>
      <c r="K67" s="37"/>
      <c r="L67" s="40"/>
      <c r="M67" s="35"/>
      <c r="N67" s="35"/>
      <c r="O67" s="35">
        <f>COUNTIF(O8:O63,"a")</f>
        <v>2</v>
      </c>
      <c r="P67" s="49"/>
      <c r="Q67" s="40"/>
      <c r="R67" s="35"/>
      <c r="S67" s="35"/>
      <c r="T67" s="35">
        <f>COUNTIF(T8:T63,"a")</f>
        <v>1</v>
      </c>
      <c r="U67" s="37"/>
      <c r="V67" s="40"/>
      <c r="W67" s="35"/>
      <c r="X67" s="35"/>
      <c r="Y67" s="35">
        <f>COUNTIF(Y8:Y63,"a")</f>
        <v>0</v>
      </c>
      <c r="Z67" s="37"/>
      <c r="AA67" s="40"/>
      <c r="AB67" s="35"/>
      <c r="AC67" s="35"/>
      <c r="AD67" s="35">
        <f>COUNTIF(AD8:AD63,"a")</f>
        <v>0</v>
      </c>
      <c r="AE67" s="37"/>
      <c r="AF67" s="40"/>
      <c r="AG67" s="35"/>
      <c r="AH67" s="35"/>
      <c r="AI67" s="35">
        <f>COUNTIF(AI8:AI63,"a")</f>
        <v>0</v>
      </c>
      <c r="AJ67" s="37"/>
      <c r="AK67" s="40"/>
      <c r="AL67" s="35"/>
      <c r="AM67" s="35"/>
      <c r="AN67" s="35">
        <f>COUNTIF(AN8:AN63,"a")</f>
        <v>2</v>
      </c>
      <c r="AO67" s="37"/>
      <c r="AP67" s="79"/>
    </row>
    <row r="68" spans="1:42" ht="13.5" thickBot="1" x14ac:dyDescent="0.25">
      <c r="A68" s="71"/>
      <c r="B68" s="105"/>
      <c r="C68" s="80" t="s">
        <v>40</v>
      </c>
      <c r="D68" s="80"/>
      <c r="E68" s="81"/>
      <c r="F68" s="82">
        <f>SUM(F65:F67)</f>
        <v>50</v>
      </c>
      <c r="G68" s="52"/>
      <c r="H68" s="53"/>
      <c r="I68" s="53">
        <f>G64+H64+I64</f>
        <v>32</v>
      </c>
      <c r="J68" s="53">
        <f>SUM(J65:J67)</f>
        <v>8</v>
      </c>
      <c r="K68" s="54"/>
      <c r="L68" s="52"/>
      <c r="M68" s="53"/>
      <c r="N68" s="53">
        <f>L64+M64+N64</f>
        <v>33</v>
      </c>
      <c r="O68" s="53">
        <f t="shared" ref="O68:AN68" si="34">SUM(O65:O67)</f>
        <v>9</v>
      </c>
      <c r="P68" s="54"/>
      <c r="Q68" s="52"/>
      <c r="R68" s="53"/>
      <c r="S68" s="53">
        <f>Q64+R64+S64</f>
        <v>28</v>
      </c>
      <c r="T68" s="53">
        <f t="shared" si="34"/>
        <v>7</v>
      </c>
      <c r="U68" s="54"/>
      <c r="V68" s="52"/>
      <c r="W68" s="53"/>
      <c r="X68" s="53">
        <f>V64+W64+X64</f>
        <v>27</v>
      </c>
      <c r="Y68" s="53">
        <f t="shared" si="34"/>
        <v>7</v>
      </c>
      <c r="Z68" s="54"/>
      <c r="AA68" s="52"/>
      <c r="AB68" s="53"/>
      <c r="AC68" s="53">
        <f>AA64+AB64+AC64</f>
        <v>29</v>
      </c>
      <c r="AD68" s="53">
        <f t="shared" si="34"/>
        <v>9</v>
      </c>
      <c r="AE68" s="54"/>
      <c r="AF68" s="52"/>
      <c r="AG68" s="53"/>
      <c r="AH68" s="53">
        <f>AF64+AG64+AH64</f>
        <v>25</v>
      </c>
      <c r="AI68" s="53">
        <f t="shared" si="34"/>
        <v>8</v>
      </c>
      <c r="AJ68" s="54"/>
      <c r="AK68" s="52"/>
      <c r="AL68" s="53"/>
      <c r="AM68" s="53">
        <f>AK64+AL64+AM64</f>
        <v>2</v>
      </c>
      <c r="AN68" s="53">
        <f t="shared" si="34"/>
        <v>2</v>
      </c>
      <c r="AO68" s="54"/>
      <c r="AP68" s="83"/>
    </row>
    <row r="69" spans="1:42" ht="12.75" x14ac:dyDescent="0.2">
      <c r="C69" s="8"/>
      <c r="D69" s="8"/>
    </row>
    <row r="70" spans="1:42" ht="12.75" x14ac:dyDescent="0.2">
      <c r="C70" s="10" t="s">
        <v>36</v>
      </c>
      <c r="D70" s="1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89"/>
      <c r="Z70" s="90"/>
    </row>
    <row r="71" spans="1:42" ht="12.75" x14ac:dyDescent="0.2">
      <c r="C71" s="10"/>
      <c r="D71" s="10"/>
      <c r="J71" s="8"/>
      <c r="K71" s="8"/>
    </row>
    <row r="72" spans="1:42" ht="15" x14ac:dyDescent="0.25">
      <c r="C72" s="107" t="s">
        <v>63</v>
      </c>
      <c r="D72" s="107"/>
      <c r="E72" s="94" t="s">
        <v>64</v>
      </c>
      <c r="F72" s="108" t="s">
        <v>65</v>
      </c>
      <c r="G72" s="108" t="s">
        <v>66</v>
      </c>
      <c r="H72" s="108" t="s">
        <v>17</v>
      </c>
      <c r="I72" s="108" t="s">
        <v>18</v>
      </c>
      <c r="J72" s="8"/>
      <c r="N72" s="66"/>
      <c r="O72" s="8"/>
      <c r="AP72" s="8"/>
    </row>
    <row r="73" spans="1:42" ht="12.75" x14ac:dyDescent="0.2">
      <c r="C73" s="33" t="s">
        <v>105</v>
      </c>
      <c r="D73" s="33"/>
      <c r="E73" s="94">
        <f>SUM(E74:E76)</f>
        <v>15</v>
      </c>
      <c r="F73" s="95"/>
      <c r="G73" s="95"/>
      <c r="H73" s="95"/>
      <c r="I73" s="109"/>
      <c r="J73" s="8"/>
      <c r="O73" s="8"/>
      <c r="T73" s="8"/>
      <c r="AP73" s="8"/>
    </row>
    <row r="74" spans="1:42" ht="12.75" x14ac:dyDescent="0.2">
      <c r="C74" s="18" t="s">
        <v>48</v>
      </c>
      <c r="D74" s="18"/>
      <c r="E74" s="18">
        <v>6</v>
      </c>
      <c r="F74" s="18">
        <v>3</v>
      </c>
      <c r="G74" s="18">
        <v>0</v>
      </c>
      <c r="H74" s="18">
        <v>3</v>
      </c>
      <c r="I74" s="18" t="s">
        <v>21</v>
      </c>
      <c r="J74" s="24"/>
      <c r="AP74" s="8"/>
    </row>
    <row r="75" spans="1:42" ht="12.75" x14ac:dyDescent="0.2">
      <c r="C75" s="18" t="s">
        <v>82</v>
      </c>
      <c r="D75" s="18"/>
      <c r="E75" s="18">
        <v>4</v>
      </c>
      <c r="F75" s="18">
        <v>2</v>
      </c>
      <c r="G75" s="18">
        <v>0</v>
      </c>
      <c r="H75" s="18">
        <v>2</v>
      </c>
      <c r="I75" s="18" t="s">
        <v>22</v>
      </c>
      <c r="J75" s="24"/>
      <c r="AP75" s="8"/>
    </row>
    <row r="76" spans="1:42" ht="12.75" x14ac:dyDescent="0.2">
      <c r="C76" s="18" t="s">
        <v>95</v>
      </c>
      <c r="D76" s="18"/>
      <c r="E76" s="18">
        <v>5</v>
      </c>
      <c r="F76" s="18">
        <v>2</v>
      </c>
      <c r="G76" s="18">
        <v>2</v>
      </c>
      <c r="H76" s="18">
        <v>0</v>
      </c>
      <c r="I76" s="18" t="s">
        <v>21</v>
      </c>
      <c r="J76" s="24"/>
      <c r="AK76" s="31"/>
      <c r="AL76" s="31"/>
      <c r="AM76" s="31"/>
      <c r="AN76" s="31"/>
      <c r="AO76" s="31"/>
      <c r="AP76" s="8"/>
    </row>
    <row r="77" spans="1:42" ht="12.75" x14ac:dyDescent="0.2">
      <c r="C77" s="93" t="s">
        <v>106</v>
      </c>
      <c r="D77" s="93"/>
      <c r="E77" s="94">
        <f>SUM(E78:E81)</f>
        <v>15</v>
      </c>
      <c r="F77" s="95"/>
      <c r="G77" s="95"/>
      <c r="H77" s="95"/>
      <c r="I77" s="96" t="s">
        <v>102</v>
      </c>
      <c r="J77" s="20"/>
      <c r="K77" s="20"/>
      <c r="L77" s="20"/>
      <c r="AO77" s="31"/>
      <c r="AP77" s="8"/>
    </row>
    <row r="78" spans="1:42" ht="12.75" x14ac:dyDescent="0.2">
      <c r="C78" s="18" t="s">
        <v>101</v>
      </c>
      <c r="D78" s="18"/>
      <c r="E78" s="18">
        <v>3</v>
      </c>
      <c r="F78" s="18">
        <v>2</v>
      </c>
      <c r="G78" s="18">
        <v>1</v>
      </c>
      <c r="H78" s="18">
        <v>0</v>
      </c>
      <c r="I78" s="18" t="s">
        <v>22</v>
      </c>
      <c r="J78" s="20"/>
      <c r="K78" s="20"/>
      <c r="L78" s="20"/>
      <c r="AO78" s="31"/>
      <c r="AP78" s="8"/>
    </row>
    <row r="79" spans="1:42" ht="12.75" x14ac:dyDescent="0.2">
      <c r="C79" s="18" t="s">
        <v>45</v>
      </c>
      <c r="D79" s="18"/>
      <c r="E79" s="18">
        <v>4</v>
      </c>
      <c r="F79" s="18">
        <v>2</v>
      </c>
      <c r="G79" s="18">
        <v>0</v>
      </c>
      <c r="H79" s="18">
        <v>2</v>
      </c>
      <c r="I79" s="18" t="s">
        <v>22</v>
      </c>
      <c r="J79" s="20"/>
      <c r="K79" s="20"/>
      <c r="L79" s="20"/>
      <c r="AO79" s="31"/>
      <c r="AP79" s="8"/>
    </row>
    <row r="80" spans="1:42" ht="12.75" x14ac:dyDescent="0.2">
      <c r="C80" s="18" t="s">
        <v>49</v>
      </c>
      <c r="D80" s="18"/>
      <c r="E80" s="18">
        <v>4</v>
      </c>
      <c r="F80" s="18">
        <v>2</v>
      </c>
      <c r="G80" s="18">
        <v>2</v>
      </c>
      <c r="H80" s="18">
        <v>0</v>
      </c>
      <c r="I80" s="18" t="s">
        <v>22</v>
      </c>
      <c r="J80" s="20"/>
      <c r="K80" s="20"/>
      <c r="L80" s="20"/>
      <c r="AO80" s="31"/>
      <c r="AP80" s="8"/>
    </row>
    <row r="81" spans="2:42" ht="12.75" x14ac:dyDescent="0.2">
      <c r="C81" s="18" t="s">
        <v>44</v>
      </c>
      <c r="D81" s="18"/>
      <c r="E81" s="18">
        <v>4</v>
      </c>
      <c r="F81" s="18">
        <v>2</v>
      </c>
      <c r="G81" s="18">
        <v>0</v>
      </c>
      <c r="H81" s="18">
        <v>2</v>
      </c>
      <c r="I81" s="18" t="s">
        <v>21</v>
      </c>
      <c r="J81" s="24"/>
      <c r="K81" s="24"/>
      <c r="L81" s="24"/>
      <c r="M81" s="32"/>
      <c r="N81" s="32"/>
      <c r="O81" s="32"/>
      <c r="P81" s="32"/>
      <c r="Q81" s="32"/>
      <c r="R81" s="32"/>
      <c r="AN81" s="31"/>
      <c r="AO81" s="8"/>
      <c r="AP81" s="8"/>
    </row>
    <row r="82" spans="2:42" ht="12.75" x14ac:dyDescent="0.2">
      <c r="C82" s="24"/>
      <c r="D82" s="24"/>
      <c r="E82" s="24"/>
      <c r="F82" s="16"/>
      <c r="I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2:42" ht="12.75" x14ac:dyDescent="0.2">
      <c r="B83" s="29"/>
      <c r="C83" s="99" t="s">
        <v>74</v>
      </c>
      <c r="D83" s="99"/>
      <c r="E83" s="98" t="s">
        <v>64</v>
      </c>
      <c r="F83" s="21" t="s">
        <v>102</v>
      </c>
      <c r="G83" s="21"/>
      <c r="H83" s="21"/>
      <c r="I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2:42" ht="12.75" x14ac:dyDescent="0.2">
      <c r="B84" s="29"/>
      <c r="C84" s="18" t="s">
        <v>70</v>
      </c>
      <c r="D84" s="18"/>
      <c r="E84" s="18">
        <v>3</v>
      </c>
      <c r="F84" s="21" t="s">
        <v>102</v>
      </c>
      <c r="G84" s="21"/>
      <c r="H84" s="21"/>
      <c r="I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2:42" ht="12.75" x14ac:dyDescent="0.2">
      <c r="B85" s="29"/>
      <c r="C85" s="18" t="s">
        <v>79</v>
      </c>
      <c r="D85" s="18"/>
      <c r="E85" s="18">
        <v>3</v>
      </c>
      <c r="F85" s="21"/>
      <c r="G85" s="21"/>
      <c r="H85" s="21"/>
      <c r="I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2:42" ht="12.75" x14ac:dyDescent="0.2">
      <c r="B86" s="29"/>
      <c r="C86" s="18" t="s">
        <v>83</v>
      </c>
      <c r="D86" s="18"/>
      <c r="E86" s="18">
        <v>3</v>
      </c>
      <c r="F86" s="32"/>
    </row>
    <row r="87" spans="2:42" ht="12.75" x14ac:dyDescent="0.2">
      <c r="B87" s="110" t="s">
        <v>150</v>
      </c>
      <c r="C87" s="18" t="s">
        <v>53</v>
      </c>
      <c r="D87" s="18"/>
      <c r="E87" s="18">
        <v>3</v>
      </c>
      <c r="F87" s="101" t="s">
        <v>102</v>
      </c>
    </row>
    <row r="88" spans="2:42" ht="12.75" x14ac:dyDescent="0.2">
      <c r="B88" s="110" t="s">
        <v>149</v>
      </c>
      <c r="C88" s="18" t="s">
        <v>57</v>
      </c>
      <c r="D88" s="18"/>
      <c r="E88" s="18">
        <v>3</v>
      </c>
      <c r="F88" s="101" t="s">
        <v>102</v>
      </c>
    </row>
    <row r="89" spans="2:42" ht="12.75" x14ac:dyDescent="0.2">
      <c r="B89" s="110" t="s">
        <v>151</v>
      </c>
      <c r="C89" s="18" t="s">
        <v>88</v>
      </c>
      <c r="D89" s="18"/>
      <c r="E89" s="18">
        <v>3</v>
      </c>
      <c r="F89" s="101" t="s">
        <v>102</v>
      </c>
    </row>
    <row r="90" spans="2:42" ht="12.75" x14ac:dyDescent="0.2">
      <c r="C90" s="100"/>
      <c r="D90" s="24"/>
      <c r="E90" s="24"/>
    </row>
    <row r="91" spans="2:42" ht="12.75" x14ac:dyDescent="0.2">
      <c r="B91" s="29"/>
      <c r="C91" s="97" t="s">
        <v>69</v>
      </c>
      <c r="D91" s="97"/>
      <c r="E91" s="98" t="s">
        <v>64</v>
      </c>
    </row>
    <row r="92" spans="2:42" ht="12.75" x14ac:dyDescent="0.2">
      <c r="B92" s="70" t="s">
        <v>145</v>
      </c>
      <c r="C92" s="18" t="s">
        <v>71</v>
      </c>
      <c r="D92" s="18"/>
      <c r="E92" s="18">
        <v>2</v>
      </c>
    </row>
    <row r="93" spans="2:42" ht="12.75" x14ac:dyDescent="0.2">
      <c r="B93" s="70" t="s">
        <v>146</v>
      </c>
      <c r="C93" s="18" t="s">
        <v>72</v>
      </c>
      <c r="D93" s="18"/>
      <c r="E93" s="18">
        <v>2</v>
      </c>
    </row>
    <row r="94" spans="2:42" ht="12.75" x14ac:dyDescent="0.2">
      <c r="B94" s="70" t="s">
        <v>147</v>
      </c>
      <c r="C94" s="18" t="s">
        <v>73</v>
      </c>
      <c r="D94" s="18"/>
      <c r="E94" s="18">
        <v>2</v>
      </c>
    </row>
    <row r="95" spans="2:42" ht="12.75" x14ac:dyDescent="0.2">
      <c r="B95" s="70" t="s">
        <v>148</v>
      </c>
      <c r="C95" s="18" t="s">
        <v>86</v>
      </c>
      <c r="D95" s="18"/>
      <c r="E95" s="18">
        <v>2</v>
      </c>
    </row>
    <row r="96" spans="2:42" ht="5.25" customHeight="1" x14ac:dyDescent="0.2">
      <c r="C96" s="24"/>
      <c r="D96" s="24"/>
      <c r="E96" s="24"/>
    </row>
  </sheetData>
  <mergeCells count="25">
    <mergeCell ref="B41:C41"/>
    <mergeCell ref="B52:C52"/>
    <mergeCell ref="B57:C57"/>
    <mergeCell ref="V6:Z6"/>
    <mergeCell ref="AA6:AE6"/>
    <mergeCell ref="B8:C8"/>
    <mergeCell ref="B15:C15"/>
    <mergeCell ref="B25:C25"/>
    <mergeCell ref="E6:E7"/>
    <mergeCell ref="B5:B7"/>
    <mergeCell ref="AF6:AJ6"/>
    <mergeCell ref="AP5:AP6"/>
    <mergeCell ref="F6:F7"/>
    <mergeCell ref="A1:AP1"/>
    <mergeCell ref="A2:AP2"/>
    <mergeCell ref="A3:AP3"/>
    <mergeCell ref="A4:AP4"/>
    <mergeCell ref="A5:A7"/>
    <mergeCell ref="C5:C7"/>
    <mergeCell ref="E5:F5"/>
    <mergeCell ref="G5:AO5"/>
    <mergeCell ref="AK6:AO6"/>
    <mergeCell ref="G6:K6"/>
    <mergeCell ref="L6:P6"/>
    <mergeCell ref="Q6:U6"/>
  </mergeCells>
  <printOptions horizontalCentered="1" verticalCentered="1"/>
  <pageMargins left="0.25" right="0.25" top="0.75" bottom="0.75" header="0.3" footer="0.3"/>
  <pageSetup paperSize="9" scale="55" orientation="landscape" r:id="rId1"/>
  <headerFooter alignWithMargins="0">
    <oddHeader>&amp;LÓbudai Egyetem
Keleti Károly Gazdasági Kar&amp;RÉrvényes: 2017/2018 tanévtől</oddHeader>
    <oddFooter xml:space="preserve">&amp;LBudapest, &amp;D&amp;CGazdákodási és menedzsment BA szak
Nappali tagozat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2018-01-24T10:53:56Z</cp:lastPrinted>
  <dcterms:created xsi:type="dcterms:W3CDTF">2017-01-30T09:16:06Z</dcterms:created>
  <dcterms:modified xsi:type="dcterms:W3CDTF">2018-10-28T16:28:30Z</dcterms:modified>
</cp:coreProperties>
</file>